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abe\MCV Team Dropbox\MCV\MCV_MATERIALES\Nueva página web\Datos descargables\"/>
    </mc:Choice>
  </mc:AlternateContent>
  <xr:revisionPtr revIDLastSave="0" documentId="13_ncr:1_{A10547EB-7F5B-49AE-AD73-7AE2B9AAE9FD}" xr6:coauthVersionLast="45" xr6:coauthVersionMax="45" xr10:uidLastSave="{00000000-0000-0000-0000-000000000000}"/>
  <bookViews>
    <workbookView xWindow="-120" yWindow="-120" windowWidth="20730" windowHeight="11160" tabRatio="953" xr2:uid="{00000000-000D-0000-FFFF-FFFF00000000}"/>
  </bookViews>
  <sheets>
    <sheet name="Competitividad" sheetId="41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l="1"/>
  <c r="E103" i="62" l="1"/>
  <c r="G104" i="62" s="1"/>
  <c r="F103" i="62" l="1"/>
  <c r="E102" i="62" l="1"/>
  <c r="F102" i="62" l="1"/>
  <c r="G103" i="62"/>
  <c r="E101" i="62" l="1"/>
  <c r="G102" i="62" s="1"/>
  <c r="F101" i="62" l="1"/>
  <c r="I8" i="67" l="1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 l="1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 s="1"/>
  <c r="E95" i="62"/>
  <c r="E94" i="62"/>
  <c r="F94" i="62" s="1"/>
  <c r="E93" i="62"/>
  <c r="E92" i="62"/>
  <c r="E91" i="62"/>
  <c r="E90" i="62"/>
  <c r="F90" i="62" s="1"/>
  <c r="E89" i="62"/>
  <c r="F89" i="62" s="1"/>
  <c r="E88" i="62"/>
  <c r="E87" i="62"/>
  <c r="E86" i="62"/>
  <c r="E85" i="62"/>
  <c r="E84" i="62"/>
  <c r="E83" i="62"/>
  <c r="E82" i="62"/>
  <c r="F82" i="62" s="1"/>
  <c r="E81" i="62"/>
  <c r="F81" i="62" s="1"/>
  <c r="E80" i="62"/>
  <c r="E79" i="62"/>
  <c r="E78" i="62"/>
  <c r="F78" i="62" s="1"/>
  <c r="E77" i="62"/>
  <c r="F77" i="62" s="1"/>
  <c r="E76" i="62"/>
  <c r="E75" i="62"/>
  <c r="E74" i="62"/>
  <c r="F74" i="62" s="1"/>
  <c r="E73" i="62"/>
  <c r="F73" i="62" s="1"/>
  <c r="E72" i="62"/>
  <c r="E71" i="62"/>
  <c r="E70" i="62"/>
  <c r="E69" i="62"/>
  <c r="F69" i="62" s="1"/>
  <c r="E68" i="62"/>
  <c r="F68" i="62" s="1"/>
  <c r="E67" i="62"/>
  <c r="E66" i="62"/>
  <c r="E65" i="62"/>
  <c r="F65" i="62" s="1"/>
  <c r="E64" i="62"/>
  <c r="E63" i="62"/>
  <c r="E62" i="62"/>
  <c r="E61" i="62"/>
  <c r="F61" i="62" s="1"/>
  <c r="E60" i="62"/>
  <c r="E59" i="62"/>
  <c r="E58" i="62"/>
  <c r="F58" i="62" s="1"/>
  <c r="E57" i="62"/>
  <c r="E56" i="62"/>
  <c r="E55" i="62"/>
  <c r="F55" i="62" s="1"/>
  <c r="E54" i="62"/>
  <c r="E53" i="62"/>
  <c r="F53" i="62" s="1"/>
  <c r="E52" i="62"/>
  <c r="E51" i="62"/>
  <c r="E50" i="62"/>
  <c r="F50" i="62" s="1"/>
  <c r="E49" i="62"/>
  <c r="F49" i="62" s="1"/>
  <c r="E48" i="62"/>
  <c r="E47" i="62"/>
  <c r="E46" i="62"/>
  <c r="E45" i="62"/>
  <c r="E44" i="62"/>
  <c r="E43" i="62"/>
  <c r="E42" i="62"/>
  <c r="F42" i="62" s="1"/>
  <c r="E41" i="62"/>
  <c r="E40" i="62"/>
  <c r="F40" i="62" s="1"/>
  <c r="E39" i="62"/>
  <c r="E38" i="62"/>
  <c r="E37" i="62"/>
  <c r="F37" i="62" s="1"/>
  <c r="E36" i="62"/>
  <c r="F36" i="62" s="1"/>
  <c r="E35" i="62"/>
  <c r="E34" i="62"/>
  <c r="F34" i="62" s="1"/>
  <c r="E33" i="62"/>
  <c r="F33" i="62" s="1"/>
  <c r="E32" i="62"/>
  <c r="F32" i="62" s="1"/>
  <c r="E31" i="62"/>
  <c r="F31" i="62" s="1"/>
  <c r="E30" i="62"/>
  <c r="E29" i="62"/>
  <c r="F29" i="62" s="1"/>
  <c r="E28" i="62"/>
  <c r="E27" i="62"/>
  <c r="E26" i="62"/>
  <c r="F26" i="62" s="1"/>
  <c r="E25" i="62"/>
  <c r="E24" i="62"/>
  <c r="E23" i="62"/>
  <c r="F23" i="62" s="1"/>
  <c r="E22" i="62"/>
  <c r="E21" i="62"/>
  <c r="F21" i="62" s="1"/>
  <c r="E20" i="62"/>
  <c r="E19" i="62"/>
  <c r="E18" i="62"/>
  <c r="E17" i="62"/>
  <c r="E16" i="62"/>
  <c r="E15" i="62"/>
  <c r="E14" i="62"/>
  <c r="F14" i="62" s="1"/>
  <c r="E13" i="62"/>
  <c r="E12" i="62"/>
  <c r="E11" i="62"/>
  <c r="E10" i="62"/>
  <c r="F10" i="62" s="1"/>
  <c r="E9" i="62"/>
  <c r="F9" i="62" s="1"/>
  <c r="G12" i="62" l="1"/>
  <c r="G65" i="62"/>
  <c r="G100" i="62"/>
  <c r="G25" i="62"/>
  <c r="G68" i="62"/>
  <c r="G45" i="62"/>
  <c r="G69" i="62"/>
  <c r="G85" i="62"/>
  <c r="G92" i="62"/>
  <c r="G17" i="62"/>
  <c r="G70" i="62"/>
  <c r="G41" i="62"/>
  <c r="G57" i="62"/>
  <c r="G21" i="62"/>
  <c r="F57" i="62"/>
  <c r="F25" i="62"/>
  <c r="G44" i="62"/>
  <c r="F64" i="62"/>
  <c r="G79" i="62"/>
  <c r="G87" i="62"/>
  <c r="G46" i="62"/>
  <c r="F41" i="62"/>
  <c r="G62" i="62"/>
  <c r="G77" i="62"/>
  <c r="G22" i="62"/>
  <c r="G37" i="62"/>
  <c r="G54" i="62"/>
  <c r="G10" i="62"/>
  <c r="G29" i="62"/>
  <c r="G38" i="62"/>
  <c r="F17" i="62"/>
  <c r="F28" i="62"/>
  <c r="F44" i="62"/>
  <c r="G78" i="62"/>
  <c r="G86" i="62"/>
  <c r="G93" i="62"/>
  <c r="F45" i="62"/>
  <c r="F62" i="62"/>
  <c r="G74" i="62"/>
  <c r="G81" i="62"/>
  <c r="F87" i="62"/>
  <c r="G94" i="62"/>
  <c r="G14" i="62"/>
  <c r="G30" i="62"/>
  <c r="G53" i="62"/>
  <c r="F13" i="62"/>
  <c r="F22" i="62"/>
  <c r="F30" i="62"/>
  <c r="F38" i="62"/>
  <c r="F54" i="62"/>
  <c r="F70" i="62"/>
  <c r="G88" i="62"/>
  <c r="F46" i="62"/>
  <c r="G50" i="62"/>
  <c r="G58" i="62"/>
  <c r="G63" i="62"/>
  <c r="F85" i="62"/>
  <c r="F88" i="62"/>
  <c r="F93" i="62"/>
  <c r="G23" i="62"/>
  <c r="G31" i="62"/>
  <c r="G36" i="62"/>
  <c r="G55" i="62"/>
  <c r="G98" i="62"/>
  <c r="G47" i="62"/>
  <c r="G15" i="62"/>
  <c r="G28" i="62"/>
  <c r="F47" i="62"/>
  <c r="F52" i="62"/>
  <c r="F86" i="62"/>
  <c r="G95" i="62"/>
  <c r="G13" i="62"/>
  <c r="G82" i="62"/>
  <c r="F66" i="62"/>
  <c r="G66" i="62"/>
  <c r="F18" i="62"/>
  <c r="G18" i="62"/>
  <c r="G75" i="62"/>
  <c r="F75" i="62"/>
  <c r="G60" i="62"/>
  <c r="F60" i="62"/>
  <c r="G61" i="62"/>
  <c r="G24" i="62"/>
  <c r="F24" i="62"/>
  <c r="G39" i="62"/>
  <c r="F39" i="62"/>
  <c r="G51" i="62"/>
  <c r="F51" i="62"/>
  <c r="G52" i="62"/>
  <c r="G71" i="62"/>
  <c r="F71" i="62"/>
  <c r="G32" i="62"/>
  <c r="G33" i="62"/>
  <c r="G48" i="62"/>
  <c r="G49" i="62"/>
  <c r="F48" i="62"/>
  <c r="G59" i="62"/>
  <c r="F59" i="62"/>
  <c r="G89" i="62"/>
  <c r="G11" i="62"/>
  <c r="F11" i="62"/>
  <c r="G56" i="62"/>
  <c r="F56" i="62"/>
  <c r="G83" i="62"/>
  <c r="F83" i="62"/>
  <c r="G99" i="62"/>
  <c r="F99" i="62"/>
  <c r="G19" i="62"/>
  <c r="F19" i="62"/>
  <c r="G34" i="62"/>
  <c r="G72" i="62"/>
  <c r="G73" i="62"/>
  <c r="F76" i="62"/>
  <c r="F79" i="62"/>
  <c r="G84" i="62"/>
  <c r="F95" i="62"/>
  <c r="F12" i="62"/>
  <c r="F15" i="62"/>
  <c r="G20" i="62"/>
  <c r="G35" i="62"/>
  <c r="F35" i="62"/>
  <c r="G42" i="62"/>
  <c r="F72" i="62"/>
  <c r="G76" i="62"/>
  <c r="F92" i="62"/>
  <c r="G96" i="62"/>
  <c r="G97" i="62"/>
  <c r="F100" i="62"/>
  <c r="G16" i="62"/>
  <c r="G43" i="62"/>
  <c r="F43" i="62"/>
  <c r="G80" i="62"/>
  <c r="F16" i="62"/>
  <c r="F20" i="62"/>
  <c r="G26" i="62"/>
  <c r="G40" i="62"/>
  <c r="F63" i="62"/>
  <c r="G67" i="62"/>
  <c r="F67" i="62"/>
  <c r="F80" i="62"/>
  <c r="F84" i="62"/>
  <c r="G90" i="62"/>
  <c r="G27" i="62"/>
  <c r="F27" i="62"/>
  <c r="G64" i="62"/>
  <c r="G91" i="62"/>
  <c r="F91" i="62"/>
</calcChain>
</file>

<file path=xl/sharedStrings.xml><?xml version="1.0" encoding="utf-8"?>
<sst xmlns="http://schemas.openxmlformats.org/spreadsheetml/2006/main" count="195" uniqueCount="155">
  <si>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</si>
  <si>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</si>
  <si>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</si>
  <si>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</si>
  <si>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</si>
  <si>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</si>
  <si>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</si>
  <si>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</si>
  <si>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</si>
  <si>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</si>
  <si>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</si>
  <si>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</si>
  <si>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</si>
  <si>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</si>
  <si>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</si>
  <si>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</si>
  <si>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</si>
  <si>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</si>
  <si>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</si>
  <si>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</si>
  <si>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</si>
  <si>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</si>
  <si>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</si>
  <si>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</si>
  <si>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</si>
  <si>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</si>
  <si>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</si>
  <si>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</si>
  <si>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</si>
  <si>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</si>
  <si>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</si>
  <si>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</si>
  <si>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</si>
  <si>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</si>
  <si>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</si>
  <si>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</si>
  <si>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</si>
  <si>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</si>
  <si>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</si>
  <si>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</si>
  <si>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</si>
  <si>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</si>
  <si>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</si>
  <si>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</si>
  <si>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</si>
  <si>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</si>
  <si>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</si>
  <si>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</si>
  <si>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</si>
  <si>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</si>
  <si>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</si>
  <si>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</si>
  <si>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</si>
  <si>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</si>
  <si>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</si>
  <si>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</si>
  <si>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</si>
  <si>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</si>
  <si>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</si>
  <si>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</si>
  <si>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</si>
  <si>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</si>
  <si>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</si>
  <si>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</si>
  <si>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</si>
  <si>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</si>
  <si>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</si>
  <si>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</si>
  <si>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</si>
  <si>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</si>
  <si>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</si>
  <si>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</si>
  <si>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</si>
  <si>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</si>
  <si>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</si>
  <si>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</si>
  <si>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</si>
  <si>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</si>
  <si>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</si>
  <si>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</si>
  <si>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IMCO</t>
  </si>
  <si>
    <t>WEF</t>
  </si>
  <si>
    <t>IMD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</si>
  <si>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</si>
  <si>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</si>
  <si>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</si>
  <si>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</si>
  <si>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</si>
  <si>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</si>
  <si>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</si>
  <si>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</si>
  <si>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</si>
  <si>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</si>
  <si>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</si>
  <si>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</si>
  <si>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</si>
  <si>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</si>
  <si>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</si>
  <si>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</si>
  <si>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</si>
  <si>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</si>
  <si>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</si>
  <si>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</si>
  <si>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</si>
  <si>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</si>
  <si>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</si>
  <si>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</si>
  <si>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</si>
  <si>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</si>
  <si>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</si>
  <si>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</si>
  <si>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</si>
  <si>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</si>
  <si>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</si>
  <si>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</si>
  <si>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</si>
  <si>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</si>
  <si>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DB</t>
  </si>
  <si>
    <t>Fuente: INEGI (BIE)</t>
  </si>
  <si>
    <t>Posición</t>
  </si>
  <si>
    <t>Tamaño de muestra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</si>
  <si>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</si>
  <si>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</si>
  <si>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</si>
  <si>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</si>
  <si>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</si>
  <si>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</si>
  <si>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</si>
  <si>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</si>
  <si>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</si>
  <si>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</si>
  <si>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</si>
  <si>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</si>
  <si>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</si>
  <si>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</si>
  <si>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• Consulta del índice “Competitividad Internacional” (IMCO): www.imco.org.mx</t>
  </si>
  <si>
    <t xml:space="preserve">• Consulta del índice “The Global Competitiveness Report” (WEF): www.weforum.org/issues/global-competitiveness </t>
  </si>
  <si>
    <t xml:space="preserve">• Consulta del índice “Ease of Doing Business Rank” (Doing Business): www.doingbusiness.org/ </t>
  </si>
  <si>
    <t>• Consulta del Índice “World Competitiveness Ranking” (IMD): http://www.imd.org/wcc/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</si>
  <si>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</si>
  <si>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</si>
  <si>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</si>
  <si>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</si>
  <si>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</si>
  <si>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</si>
  <si>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</si>
  <si>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COMPETITIVIDAD</t>
  </si>
  <si>
    <t>SEMÁFORO:</t>
  </si>
  <si>
    <t xml:space="preserve">VERDE: </t>
  </si>
  <si>
    <t xml:space="preserve">AMARILLO: </t>
  </si>
  <si>
    <t xml:space="preserve">ROJO:  </t>
  </si>
  <si>
    <t>Se utiliza el índice que ha sido calculado más recientemente:</t>
  </si>
  <si>
    <t>Ser del 40% de países más competitivos</t>
  </si>
  <si>
    <t>Estar en el 60% de países menos competitivos</t>
  </si>
  <si>
    <t>Ser del 20% de países más competitivos a nivel internacional de acuerdo al ranking del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</si>
</sst>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5"/>
      </left>
      <right style="thick">
        <color auto="1"/>
      </right>
      <top style="thin">
        <color theme="5"/>
      </top>
      <bottom style="thin">
        <color theme="5"/>
      </bottom>
      <diagonal/>
    </border>
  </borders>
  <cellStyleXfs count="46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</cellStyleXfs>
  <cellXfs count="74">
    <xf numFmtId="0" fontId="0" fillId="0" borderId="0" xfId="0"/>
    <xf numFmtId="0" fontId="51" fillId="6" borderId="37" xfId="0" applyFont="1" applyFill="1" applyBorder="1" applyAlignment="1">
      <alignment horizontal="center" vertical="center"/>
    </xf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2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6" fillId="61" borderId="0" xfId="433" applyFont="1" applyFill="1" applyAlignment="1">
      <alignment horizontal="center" vertical="center"/>
    </xf>
    <xf numFmtId="0" fontId="60" fillId="2" borderId="0" xfId="0" applyFont="1" applyFill="1" applyAlignment="1">
      <alignment vertical="center" wrapText="1"/>
    </xf>
    <xf numFmtId="0" fontId="67" fillId="2" borderId="0" xfId="0" applyFont="1" applyFill="1" applyAlignment="1"/>
    <xf numFmtId="0" fontId="69" fillId="2" borderId="0" xfId="0" applyFont="1" applyFill="1" applyAlignment="1"/>
    <xf numFmtId="0" fontId="69" fillId="57" borderId="33" xfId="0" applyFont="1" applyFill="1" applyBorder="1" applyAlignment="1">
      <alignment horizontal="center" vertical="center"/>
    </xf>
    <xf numFmtId="0" fontId="69" fillId="57" borderId="34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left"/>
    </xf>
    <xf numFmtId="0" fontId="68" fillId="0" borderId="33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1" fontId="60" fillId="0" borderId="34" xfId="0" applyNumberFormat="1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8" fillId="2" borderId="33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left"/>
    </xf>
    <xf numFmtId="0" fontId="68" fillId="0" borderId="33" xfId="0" applyFont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0" xfId="0" applyFont="1" applyBorder="1" applyAlignment="1">
      <alignment horizontal="left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69" fillId="57" borderId="31" xfId="0" applyFont="1" applyFill="1" applyBorder="1" applyAlignment="1">
      <alignment horizontal="center"/>
    </xf>
    <xf numFmtId="0" fontId="69" fillId="57" borderId="32" xfId="0" applyFont="1" applyFill="1" applyBorder="1" applyAlignment="1">
      <alignment horizontal="center"/>
    </xf>
    <xf numFmtId="0" fontId="69" fillId="57" borderId="30" xfId="0" applyFont="1" applyFill="1" applyBorder="1" applyAlignment="1">
      <alignment horizontal="center" vertical="center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8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7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73"/>
      <tableStyleElement type="totalRow" dxfId="72"/>
      <tableStyleElement type="firstRowStripe" dxfId="71"/>
      <tableStyleElement type="firstColumnStripe" dxfId="70"/>
      <tableStyleElement type="firstSubtotalColumn" dxfId="69"/>
      <tableStyleElement type="firstSubtotalRow" dxfId="68"/>
      <tableStyleElement type="secondSubtotalRow" dxfId="67"/>
      <tableStyleElement type="firstRowSubheading" dxfId="66"/>
      <tableStyleElement type="secondRowSubheading" dxfId="65"/>
      <tableStyleElement type="pageFieldLabels" dxfId="64"/>
      <tableStyleElement type="pageFieldValues" dxfId="63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5-4D4E-9BE9-876780F0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048320"/>
        <c:axId val="447055376"/>
      </c:lineChart>
      <c:catAx>
        <c:axId val="4470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7055376"/>
        <c:crosses val="autoZero"/>
        <c:auto val="1"/>
        <c:lblAlgn val="ctr"/>
        <c:lblOffset val="100"/>
        <c:noMultiLvlLbl val="0"/>
      </c:catAx>
      <c:valAx>
        <c:axId val="44705537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7048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theme="3"/>
  </sheetPr>
  <dimension ref="A1:N26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K16" sqref="K16"/>
    </sheetView>
  </sheetViews>
  <sheetFormatPr baseColWidth="10" defaultColWidth="11.42578125" defaultRowHeight="12.75"/>
  <cols>
    <col min="1" max="1" width="6.7109375" style="12" bestFit="1" customWidth="1"/>
    <col min="2" max="2" width="8.7109375" style="12" customWidth="1"/>
    <col min="3" max="3" width="15.7109375" style="12" customWidth="1"/>
    <col min="4" max="4" width="9.28515625" style="12" customWidth="1"/>
    <col min="5" max="5" width="15.7109375" style="12" customWidth="1"/>
    <col min="6" max="6" width="8.42578125" style="12" customWidth="1"/>
    <col min="7" max="7" width="15.28515625" style="12" customWidth="1"/>
    <col min="8" max="8" width="8" style="12" customWidth="1"/>
    <col min="9" max="9" width="15.7109375" style="12" customWidth="1"/>
    <col min="10" max="16384" width="11.42578125" style="12"/>
  </cols>
  <sheetData>
    <row r="1" spans="1:14" ht="15.75">
      <c r="A1" s="38" t="s">
        <v>146</v>
      </c>
      <c r="B1" s="46"/>
      <c r="C1" s="46"/>
      <c r="D1" s="12" t="s">
        <v>151</v>
      </c>
      <c r="L1" s="39" t="s">
        <v>147</v>
      </c>
      <c r="M1" s="40" t="s">
        <v>148</v>
      </c>
      <c r="N1" s="41" t="s">
        <v>154</v>
      </c>
    </row>
    <row r="2" spans="1:14">
      <c r="A2" s="45"/>
      <c r="B2" s="46"/>
      <c r="C2" s="46"/>
      <c r="D2" s="12" t="s">
        <v>135</v>
      </c>
      <c r="L2" s="39"/>
      <c r="M2" s="42" t="s">
        <v>149</v>
      </c>
      <c r="N2" s="41" t="s">
        <v>152</v>
      </c>
    </row>
    <row r="3" spans="1:14">
      <c r="A3" s="45"/>
      <c r="B3" s="46"/>
      <c r="C3" s="46"/>
      <c r="D3" s="12" t="s">
        <v>136</v>
      </c>
      <c r="L3" s="41"/>
      <c r="M3" s="43" t="s">
        <v>150</v>
      </c>
      <c r="N3" s="41" t="s">
        <v>153</v>
      </c>
    </row>
    <row r="4" spans="1:14" ht="15" customHeight="1">
      <c r="A4" s="44"/>
      <c r="B4" s="44"/>
      <c r="C4" s="44"/>
      <c r="D4" s="12" t="s">
        <v>137</v>
      </c>
    </row>
    <row r="5" spans="1:14">
      <c r="A5" s="44"/>
      <c r="B5" s="44"/>
      <c r="C5" s="44"/>
      <c r="D5" s="12" t="s">
        <v>138</v>
      </c>
    </row>
    <row r="6" spans="1:14" ht="13.5" thickBot="1"/>
    <row r="7" spans="1:14">
      <c r="A7" s="66" t="s">
        <v>83</v>
      </c>
      <c r="B7" s="64" t="s">
        <v>80</v>
      </c>
      <c r="C7" s="65"/>
      <c r="D7" s="64" t="s">
        <v>81</v>
      </c>
      <c r="E7" s="65"/>
      <c r="F7" s="64" t="s">
        <v>117</v>
      </c>
      <c r="G7" s="65"/>
      <c r="H7" s="64" t="s">
        <v>82</v>
      </c>
      <c r="I7" s="65"/>
    </row>
    <row r="8" spans="1:14" s="63" customFormat="1" ht="25.5">
      <c r="A8" s="66"/>
      <c r="B8" s="47" t="s">
        <v>119</v>
      </c>
      <c r="C8" s="48" t="s">
        <v>120</v>
      </c>
      <c r="D8" s="47" t="s">
        <v>119</v>
      </c>
      <c r="E8" s="48" t="s">
        <v>120</v>
      </c>
      <c r="F8" s="47" t="s">
        <v>119</v>
      </c>
      <c r="G8" s="48" t="s">
        <v>120</v>
      </c>
      <c r="H8" s="47" t="s">
        <v>119</v>
      </c>
      <c r="I8" s="48" t="s">
        <v>120</v>
      </c>
    </row>
    <row r="9" spans="1:14" s="63" customFormat="1">
      <c r="A9" s="49">
        <v>2003</v>
      </c>
      <c r="B9" s="50">
        <v>32</v>
      </c>
      <c r="C9" s="51">
        <v>43</v>
      </c>
      <c r="D9" s="50"/>
      <c r="E9" s="52"/>
      <c r="F9" s="50"/>
      <c r="G9" s="52"/>
      <c r="H9" s="50"/>
      <c r="I9" s="52"/>
    </row>
    <row r="10" spans="1:14">
      <c r="A10" s="49">
        <v>2004</v>
      </c>
      <c r="B10" s="50">
        <v>32</v>
      </c>
      <c r="C10" s="51">
        <v>43</v>
      </c>
      <c r="D10" s="50"/>
      <c r="E10" s="52"/>
      <c r="F10" s="50"/>
      <c r="G10" s="52"/>
      <c r="H10" s="50"/>
      <c r="I10" s="52"/>
    </row>
    <row r="11" spans="1:14">
      <c r="A11" s="49">
        <v>2005</v>
      </c>
      <c r="B11" s="50">
        <v>32</v>
      </c>
      <c r="C11" s="51">
        <v>43</v>
      </c>
      <c r="D11" s="50"/>
      <c r="E11" s="52"/>
      <c r="F11" s="50"/>
      <c r="G11" s="52"/>
      <c r="H11" s="50"/>
      <c r="I11" s="52"/>
    </row>
    <row r="12" spans="1:14">
      <c r="A12" s="49">
        <v>2006</v>
      </c>
      <c r="B12" s="50">
        <v>32</v>
      </c>
      <c r="C12" s="51">
        <v>43</v>
      </c>
      <c r="D12" s="50">
        <v>52</v>
      </c>
      <c r="E12" s="51">
        <v>122</v>
      </c>
      <c r="F12" s="50">
        <v>62</v>
      </c>
      <c r="G12" s="53">
        <v>155</v>
      </c>
      <c r="H12" s="50"/>
      <c r="I12" s="52"/>
    </row>
    <row r="13" spans="1:14">
      <c r="A13" s="49">
        <v>2007</v>
      </c>
      <c r="B13" s="50">
        <v>32</v>
      </c>
      <c r="C13" s="51">
        <v>43</v>
      </c>
      <c r="D13" s="50">
        <v>52</v>
      </c>
      <c r="E13" s="54">
        <v>131</v>
      </c>
      <c r="F13" s="50">
        <v>43</v>
      </c>
      <c r="G13" s="52">
        <v>175</v>
      </c>
      <c r="H13" s="50"/>
      <c r="I13" s="52"/>
    </row>
    <row r="14" spans="1:14">
      <c r="A14" s="49">
        <v>2008</v>
      </c>
      <c r="B14" s="50">
        <v>32</v>
      </c>
      <c r="C14" s="51">
        <v>43</v>
      </c>
      <c r="D14" s="50">
        <v>60</v>
      </c>
      <c r="E14" s="54">
        <v>134</v>
      </c>
      <c r="F14" s="50">
        <v>42</v>
      </c>
      <c r="G14" s="52">
        <v>178</v>
      </c>
      <c r="H14" s="50"/>
      <c r="I14" s="52"/>
    </row>
    <row r="15" spans="1:14">
      <c r="A15" s="49">
        <v>2009</v>
      </c>
      <c r="B15" s="50">
        <v>36</v>
      </c>
      <c r="C15" s="51">
        <v>43</v>
      </c>
      <c r="D15" s="50">
        <v>60</v>
      </c>
      <c r="E15" s="54">
        <v>133</v>
      </c>
      <c r="F15" s="55">
        <v>55</v>
      </c>
      <c r="G15" s="52">
        <v>181</v>
      </c>
      <c r="H15" s="50"/>
      <c r="I15" s="52"/>
    </row>
    <row r="16" spans="1:14">
      <c r="A16" s="56">
        <v>2010</v>
      </c>
      <c r="B16" s="50">
        <v>35</v>
      </c>
      <c r="C16" s="51">
        <v>43</v>
      </c>
      <c r="D16" s="57">
        <v>66</v>
      </c>
      <c r="E16" s="51">
        <v>139</v>
      </c>
      <c r="F16" s="58">
        <v>41</v>
      </c>
      <c r="G16" s="51">
        <v>183</v>
      </c>
      <c r="H16" s="50">
        <v>47</v>
      </c>
      <c r="I16" s="51">
        <v>59</v>
      </c>
    </row>
    <row r="17" spans="1:9">
      <c r="A17" s="56">
        <v>2011</v>
      </c>
      <c r="B17" s="50">
        <v>36</v>
      </c>
      <c r="C17" s="51">
        <v>43</v>
      </c>
      <c r="D17" s="57">
        <v>58</v>
      </c>
      <c r="E17" s="51">
        <v>142</v>
      </c>
      <c r="F17" s="58">
        <v>54</v>
      </c>
      <c r="G17" s="51">
        <v>183</v>
      </c>
      <c r="H17" s="50">
        <v>38</v>
      </c>
      <c r="I17" s="51">
        <v>59</v>
      </c>
    </row>
    <row r="18" spans="1:9">
      <c r="A18" s="56">
        <v>2012</v>
      </c>
      <c r="B18" s="50">
        <v>36</v>
      </c>
      <c r="C18" s="51">
        <v>43</v>
      </c>
      <c r="D18" s="57">
        <v>53</v>
      </c>
      <c r="E18" s="51">
        <v>144</v>
      </c>
      <c r="F18" s="58">
        <v>53</v>
      </c>
      <c r="G18" s="51">
        <v>182</v>
      </c>
      <c r="H18" s="50">
        <v>37</v>
      </c>
      <c r="I18" s="51">
        <v>59</v>
      </c>
    </row>
    <row r="19" spans="1:9">
      <c r="A19" s="56">
        <v>2013</v>
      </c>
      <c r="B19" s="59">
        <v>37</v>
      </c>
      <c r="C19" s="51">
        <v>43</v>
      </c>
      <c r="D19" s="57">
        <v>55</v>
      </c>
      <c r="E19" s="51">
        <v>148</v>
      </c>
      <c r="F19" s="57">
        <v>48</v>
      </c>
      <c r="G19" s="51">
        <v>185</v>
      </c>
      <c r="H19" s="50">
        <v>32</v>
      </c>
      <c r="I19" s="51">
        <v>60</v>
      </c>
    </row>
    <row r="20" spans="1:9">
      <c r="A20" s="56">
        <v>2014</v>
      </c>
      <c r="B20" s="59">
        <v>36</v>
      </c>
      <c r="C20" s="51">
        <v>43</v>
      </c>
      <c r="D20" s="57">
        <v>61</v>
      </c>
      <c r="E20" s="51">
        <v>144</v>
      </c>
      <c r="F20" s="57">
        <v>53</v>
      </c>
      <c r="G20" s="51">
        <v>188</v>
      </c>
      <c r="H20" s="50">
        <v>41</v>
      </c>
      <c r="I20" s="51">
        <v>60</v>
      </c>
    </row>
    <row r="21" spans="1:9">
      <c r="A21" s="60">
        <v>2015</v>
      </c>
      <c r="B21" s="59">
        <v>36</v>
      </c>
      <c r="C21" s="51">
        <v>43</v>
      </c>
      <c r="D21" s="57">
        <v>57</v>
      </c>
      <c r="E21" s="51">
        <v>140</v>
      </c>
      <c r="F21" s="59">
        <v>42</v>
      </c>
      <c r="G21" s="51">
        <v>189</v>
      </c>
      <c r="H21" s="57">
        <v>39</v>
      </c>
      <c r="I21" s="51">
        <v>61</v>
      </c>
    </row>
    <row r="22" spans="1:9" ht="13.5" thickBot="1">
      <c r="A22" s="60">
        <v>2016</v>
      </c>
      <c r="B22" s="61"/>
      <c r="C22" s="62"/>
      <c r="D22" s="57">
        <v>51</v>
      </c>
      <c r="E22" s="51">
        <v>138</v>
      </c>
      <c r="F22" s="61">
        <v>38</v>
      </c>
      <c r="G22" s="62">
        <v>189</v>
      </c>
      <c r="H22" s="50">
        <v>45</v>
      </c>
      <c r="I22" s="51">
        <v>61</v>
      </c>
    </row>
    <row r="23" spans="1:9" ht="13.5" thickBot="1">
      <c r="A23" s="60">
        <v>2017</v>
      </c>
      <c r="D23" s="57">
        <v>44</v>
      </c>
      <c r="E23" s="51">
        <v>135</v>
      </c>
      <c r="F23" s="61">
        <v>47</v>
      </c>
      <c r="G23" s="62">
        <v>190</v>
      </c>
      <c r="H23" s="57">
        <v>48</v>
      </c>
      <c r="I23" s="51">
        <v>63</v>
      </c>
    </row>
    <row r="24" spans="1:9" ht="13.5" thickBot="1">
      <c r="A24" s="60">
        <v>2018</v>
      </c>
      <c r="D24" s="57">
        <v>46</v>
      </c>
      <c r="E24" s="51">
        <v>140</v>
      </c>
      <c r="F24" s="61">
        <v>49</v>
      </c>
      <c r="G24" s="62">
        <v>190</v>
      </c>
      <c r="H24" s="57">
        <v>51</v>
      </c>
      <c r="I24" s="51">
        <v>63</v>
      </c>
    </row>
    <row r="25" spans="1:9" ht="13.5" thickBot="1">
      <c r="A25" s="60">
        <v>2019</v>
      </c>
      <c r="D25" s="57">
        <v>48</v>
      </c>
      <c r="E25" s="1">
        <v>141</v>
      </c>
      <c r="F25" s="61">
        <v>54</v>
      </c>
      <c r="G25" s="62">
        <v>190</v>
      </c>
      <c r="H25" s="57">
        <v>50</v>
      </c>
      <c r="I25" s="51">
        <v>63</v>
      </c>
    </row>
    <row r="26" spans="1:9" ht="13.5" thickBot="1">
      <c r="F26" s="61">
        <v>60</v>
      </c>
      <c r="G26" s="62">
        <v>190</v>
      </c>
      <c r="H26" s="57">
        <v>53</v>
      </c>
      <c r="I26" s="51">
        <v>63</v>
      </c>
    </row>
  </sheetData>
  <mergeCells count="5">
    <mergeCell ref="B7:C7"/>
    <mergeCell ref="D7:E7"/>
    <mergeCell ref="F7:G7"/>
    <mergeCell ref="H7:I7"/>
    <mergeCell ref="A7:A8"/>
  </mergeCells>
  <conditionalFormatting sqref="C9:C21">
    <cfRule type="expression" dxfId="62" priority="61">
      <formula>B9&gt;(C9*0.4)</formula>
    </cfRule>
    <cfRule type="expression" dxfId="61" priority="62">
      <formula>B9&lt;(C9*0.4)</formula>
    </cfRule>
    <cfRule type="expression" dxfId="60" priority="63">
      <formula>B9&lt;(C9*0.2)</formula>
    </cfRule>
  </conditionalFormatting>
  <conditionalFormatting sqref="E12:E21">
    <cfRule type="expression" dxfId="59" priority="55">
      <formula>D12&gt;(E12*0.4)</formula>
    </cfRule>
    <cfRule type="expression" dxfId="58" priority="56" stopIfTrue="1">
      <formula>D12&lt;(E12*0.2)</formula>
    </cfRule>
    <cfRule type="expression" dxfId="57" priority="57">
      <formula>D12&lt;(E12*0.4)</formula>
    </cfRule>
  </conditionalFormatting>
  <conditionalFormatting sqref="G12:G22">
    <cfRule type="expression" dxfId="56" priority="49">
      <formula>ROUND(F12,0)&gt;=ROUND((G12*0.4),0)</formula>
    </cfRule>
    <cfRule type="expression" dxfId="55" priority="50" stopIfTrue="1">
      <formula>ROUND(F12,0)&lt;=ROUND((G12*0.2),0)</formula>
    </cfRule>
    <cfRule type="expression" dxfId="54" priority="51">
      <formula>ROUND(F12,0)&lt;ROUND((G12*0.4),0)</formula>
    </cfRule>
  </conditionalFormatting>
  <conditionalFormatting sqref="I16:I23">
    <cfRule type="expression" dxfId="53" priority="46">
      <formula>ROUND(H16,0)&gt;=ROUND((I16*0.4),0)</formula>
    </cfRule>
    <cfRule type="expression" dxfId="52" priority="47" stopIfTrue="1">
      <formula>ROUND(H16,0)&lt;=ROUND((I16*0.2),0)</formula>
    </cfRule>
    <cfRule type="expression" dxfId="51" priority="48">
      <formula>ROUND(H16,0)&lt;ROUND((I16*0.4),0)</formula>
    </cfRule>
  </conditionalFormatting>
  <conditionalFormatting sqref="E22">
    <cfRule type="expression" dxfId="50" priority="43">
      <formula>D22&gt;(E22*0.4)</formula>
    </cfRule>
    <cfRule type="expression" dxfId="49" priority="44" stopIfTrue="1">
      <formula>D22&lt;(E22*0.2)</formula>
    </cfRule>
    <cfRule type="expression" dxfId="48" priority="45">
      <formula>D22&lt;(E22*0.4)</formula>
    </cfRule>
  </conditionalFormatting>
  <conditionalFormatting sqref="G23">
    <cfRule type="expression" dxfId="47" priority="40">
      <formula>ROUND(F23,0)&gt;=ROUND((G23*0.4),0)</formula>
    </cfRule>
    <cfRule type="expression" dxfId="46" priority="41" stopIfTrue="1">
      <formula>ROUND(F23,0)&lt;=ROUND((G23*0.2),0)</formula>
    </cfRule>
    <cfRule type="expression" dxfId="45" priority="42">
      <formula>ROUND(F23,0)&lt;ROUND((G23*0.4),0)</formula>
    </cfRule>
  </conditionalFormatting>
  <conditionalFormatting sqref="I23">
    <cfRule type="expression" dxfId="44" priority="34">
      <formula>ROUND(H23,0)&gt;=ROUND((I23*0.4),0)</formula>
    </cfRule>
    <cfRule type="expression" dxfId="43" priority="35" stopIfTrue="1">
      <formula>ROUND(H23,0)&lt;=ROUND((I23*0.2),0)</formula>
    </cfRule>
    <cfRule type="expression" dxfId="42" priority="36">
      <formula>ROUND(H23,0)&lt;ROUND((I23*0.4),0)</formula>
    </cfRule>
  </conditionalFormatting>
  <conditionalFormatting sqref="E23">
    <cfRule type="expression" dxfId="41" priority="31">
      <formula>D23&gt;(E23*0.4)</formula>
    </cfRule>
    <cfRule type="expression" dxfId="40" priority="32" stopIfTrue="1">
      <formula>D23&lt;(E23*0.2)</formula>
    </cfRule>
    <cfRule type="expression" dxfId="39" priority="33">
      <formula>D23&lt;(E23*0.4)</formula>
    </cfRule>
  </conditionalFormatting>
  <conditionalFormatting sqref="G24">
    <cfRule type="expression" dxfId="38" priority="28">
      <formula>ROUND(F24,0)&gt;=ROUND((G24*0.4),0)</formula>
    </cfRule>
    <cfRule type="expression" dxfId="37" priority="29" stopIfTrue="1">
      <formula>ROUND(F24,0)&lt;=ROUND((G24*0.2),0)</formula>
    </cfRule>
    <cfRule type="expression" dxfId="36" priority="30">
      <formula>ROUND(F24,0)&lt;ROUND((G24*0.4),0)</formula>
    </cfRule>
  </conditionalFormatting>
  <conditionalFormatting sqref="I24">
    <cfRule type="expression" dxfId="35" priority="25">
      <formula>ROUND(H24,0)&gt;=ROUND((I24*0.4),0)</formula>
    </cfRule>
    <cfRule type="expression" dxfId="34" priority="26" stopIfTrue="1">
      <formula>ROUND(H24,0)&lt;=ROUND((I24*0.2),0)</formula>
    </cfRule>
    <cfRule type="expression" dxfId="33" priority="27">
      <formula>ROUND(H24,0)&lt;ROUND((I24*0.4),0)</formula>
    </cfRule>
  </conditionalFormatting>
  <conditionalFormatting sqref="I24">
    <cfRule type="expression" dxfId="32" priority="22">
      <formula>ROUND(H24,0)&gt;=ROUND((I24*0.4),0)</formula>
    </cfRule>
    <cfRule type="expression" dxfId="31" priority="23" stopIfTrue="1">
      <formula>ROUND(H24,0)&lt;=ROUND((I24*0.2),0)</formula>
    </cfRule>
    <cfRule type="expression" dxfId="30" priority="24">
      <formula>ROUND(H24,0)&lt;ROUND((I24*0.4),0)</formula>
    </cfRule>
  </conditionalFormatting>
  <conditionalFormatting sqref="E24">
    <cfRule type="expression" dxfId="29" priority="19">
      <formula>D24&gt;(E24*0.4)</formula>
    </cfRule>
    <cfRule type="expression" dxfId="28" priority="20" stopIfTrue="1">
      <formula>D24&lt;(E24*0.2)</formula>
    </cfRule>
    <cfRule type="expression" dxfId="27" priority="21">
      <formula>D24&lt;(E24*0.4)</formula>
    </cfRule>
  </conditionalFormatting>
  <conditionalFormatting sqref="G25">
    <cfRule type="expression" dxfId="26" priority="16">
      <formula>ROUND(F25,0)&gt;=ROUND((G25*0.4),0)</formula>
    </cfRule>
    <cfRule type="expression" dxfId="25" priority="17" stopIfTrue="1">
      <formula>ROUND(F25,0)&lt;=ROUND((G25*0.2),0)</formula>
    </cfRule>
    <cfRule type="expression" dxfId="24" priority="18">
      <formula>ROUND(F25,0)&lt;ROUND((G25*0.4),0)</formula>
    </cfRule>
  </conditionalFormatting>
  <conditionalFormatting sqref="I25">
    <cfRule type="expression" dxfId="23" priority="13">
      <formula>ROUND(H25,0)&gt;=ROUND((I25*0.4),0)</formula>
    </cfRule>
    <cfRule type="expression" dxfId="22" priority="14" stopIfTrue="1">
      <formula>ROUND(H25,0)&lt;=ROUND((I25*0.2),0)</formula>
    </cfRule>
    <cfRule type="expression" dxfId="21" priority="15">
      <formula>ROUND(H25,0)&lt;ROUND((I25*0.4),0)</formula>
    </cfRule>
  </conditionalFormatting>
  <conditionalFormatting sqref="I25">
    <cfRule type="expression" dxfId="20" priority="10">
      <formula>ROUND(H25,0)&gt;=ROUND((I25*0.4),0)</formula>
    </cfRule>
    <cfRule type="expression" dxfId="19" priority="11" stopIfTrue="1">
      <formula>ROUND(H25,0)&lt;=ROUND((I25*0.2),0)</formula>
    </cfRule>
    <cfRule type="expression" dxfId="18" priority="12">
      <formula>ROUND(H25,0)&lt;ROUND((I25*0.4),0)</formula>
    </cfRule>
  </conditionalFormatting>
  <conditionalFormatting sqref="G26">
    <cfRule type="expression" dxfId="8" priority="7">
      <formula>ROUND(F26,0)&gt;=ROUND((G26*0.4),0)</formula>
    </cfRule>
    <cfRule type="expression" dxfId="7" priority="8" stopIfTrue="1">
      <formula>ROUND(F26,0)&lt;=ROUND((G26*0.2),0)</formula>
    </cfRule>
    <cfRule type="expression" dxfId="6" priority="9">
      <formula>ROUND(F26,0)&lt;ROUND((G26*0.4),0)</formula>
    </cfRule>
  </conditionalFormatting>
  <conditionalFormatting sqref="I26">
    <cfRule type="expression" dxfId="5" priority="4">
      <formula>ROUND(H26,0)&gt;=ROUND((I26*0.4),0)</formula>
    </cfRule>
    <cfRule type="expression" dxfId="4" priority="5" stopIfTrue="1">
      <formula>ROUND(H26,0)&lt;=ROUND((I26*0.2),0)</formula>
    </cfRule>
    <cfRule type="expression" dxfId="3" priority="6">
      <formula>ROUND(H26,0)&lt;ROUND((I26*0.4),0)</formula>
    </cfRule>
  </conditionalFormatting>
  <conditionalFormatting sqref="I26">
    <cfRule type="expression" dxfId="2" priority="1">
      <formula>ROUND(H26,0)&gt;=ROUND((I26*0.4),0)</formula>
    </cfRule>
    <cfRule type="expression" dxfId="1" priority="2" stopIfTrue="1">
      <formula>ROUND(H26,0)&lt;=ROUND((I26*0.2),0)</formula>
    </cfRule>
    <cfRule type="expression" dxfId="0" priority="3">
      <formula>ROUND(H26,0)&lt;ROUND((I26*0.4),0)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42578125" defaultRowHeight="15"/>
  <cols>
    <col min="1" max="2" width="11.42578125" style="6"/>
    <col min="3" max="3" width="12" style="6" bestFit="1" customWidth="1"/>
    <col min="4" max="4" width="11.42578125" style="6"/>
    <col min="5" max="5" width="22.7109375" style="6" bestFit="1" customWidth="1"/>
    <col min="6" max="7" width="11.42578125" style="6"/>
    <col min="8" max="8" width="11.7109375" style="6" bestFit="1" customWidth="1"/>
    <col min="9" max="16384" width="11.42578125" style="6"/>
  </cols>
  <sheetData>
    <row r="1" spans="1:15" ht="15.75">
      <c r="A1" s="27" t="s">
        <v>128</v>
      </c>
      <c r="B1" s="27"/>
      <c r="C1" s="10" t="s">
        <v>118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C2" s="10" t="s">
        <v>129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67" t="s">
        <v>139</v>
      </c>
      <c r="B3" s="67"/>
      <c r="C3" s="10" t="s">
        <v>130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67"/>
      <c r="B4" s="67"/>
      <c r="C4" s="12" t="s">
        <v>31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C5" s="12" t="s">
        <v>127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8" spans="1:15" ht="57" customHeight="1">
      <c r="A8" s="21" t="s">
        <v>97</v>
      </c>
      <c r="B8" s="28" t="s">
        <v>131</v>
      </c>
      <c r="C8" s="28" t="s">
        <v>132</v>
      </c>
      <c r="D8" s="28" t="s">
        <v>133</v>
      </c>
      <c r="E8" s="28" t="s">
        <v>128</v>
      </c>
      <c r="F8" s="20" t="s">
        <v>95</v>
      </c>
      <c r="G8" s="20" t="s">
        <v>106</v>
      </c>
    </row>
    <row r="9" spans="1:15">
      <c r="A9" s="15" t="s">
        <v>104</v>
      </c>
      <c r="B9" s="33">
        <v>154339261</v>
      </c>
      <c r="C9" s="33">
        <v>117796446</v>
      </c>
      <c r="D9" s="33">
        <v>36542815</v>
      </c>
      <c r="E9" s="30">
        <f>D9/B9</f>
        <v>0.23676940503168536</v>
      </c>
      <c r="F9" s="15" t="str">
        <f>IF(E9&gt;=36%,"Verde",IF(E9&lt;27%,"Rojo","Amarillo"))</f>
        <v>Rojo</v>
      </c>
      <c r="G9" s="15"/>
      <c r="H9" s="32"/>
    </row>
    <row r="10" spans="1:15">
      <c r="A10" s="15" t="s">
        <v>32</v>
      </c>
      <c r="B10" s="33">
        <v>166064618</v>
      </c>
      <c r="C10" s="33">
        <v>126427679</v>
      </c>
      <c r="D10" s="33">
        <v>39636939</v>
      </c>
      <c r="E10" s="30">
        <f t="shared" ref="E10:E73" si="0">D10/B10</f>
        <v>0.23868382968851318</v>
      </c>
      <c r="F10" s="15" t="str">
        <f t="shared" ref="F10:F73" si="1">IF(E10&gt;=36%,"Verde",IF(E10&lt;27%,"Rojo","Amarillo"))</f>
        <v>Rojo</v>
      </c>
      <c r="G10" s="15" t="str">
        <f>IF(E10-E9&gt;0.0001,"ARRIBA",IF(E10-E9&lt;-0.0001,"ABAJO","IGUAL"))</f>
        <v>ARRIBA</v>
      </c>
      <c r="H10" s="5"/>
    </row>
    <row r="11" spans="1:15">
      <c r="A11" s="15" t="s">
        <v>33</v>
      </c>
      <c r="B11" s="33">
        <v>160847381</v>
      </c>
      <c r="C11" s="33">
        <v>122393650</v>
      </c>
      <c r="D11" s="33">
        <v>38453731</v>
      </c>
      <c r="E11" s="30">
        <f t="shared" si="0"/>
        <v>0.23906967437660673</v>
      </c>
      <c r="F11" s="15" t="str">
        <f t="shared" si="1"/>
        <v>Rojo</v>
      </c>
      <c r="G11" s="15" t="str">
        <f t="shared" ref="G11:G74" si="2">IF(E11-E10&gt;0.0001,"ARRIBA",IF(E11-E10&lt;-0.0001,"ABAJO","IGUAL"))</f>
        <v>ARRIBA</v>
      </c>
    </row>
    <row r="12" spans="1:15">
      <c r="A12" s="15" t="s">
        <v>34</v>
      </c>
      <c r="B12" s="33">
        <v>175852758</v>
      </c>
      <c r="C12" s="33">
        <v>134281839</v>
      </c>
      <c r="D12" s="33">
        <v>41570919</v>
      </c>
      <c r="E12" s="30">
        <f t="shared" si="0"/>
        <v>0.23639617298467391</v>
      </c>
      <c r="F12" s="15" t="str">
        <f t="shared" si="1"/>
        <v>Rojo</v>
      </c>
      <c r="G12" s="15" t="str">
        <f t="shared" si="2"/>
        <v>ABAJO</v>
      </c>
    </row>
    <row r="13" spans="1:15">
      <c r="A13" s="15" t="s">
        <v>35</v>
      </c>
      <c r="B13" s="33">
        <v>155061801</v>
      </c>
      <c r="C13" s="33">
        <v>116854603</v>
      </c>
      <c r="D13" s="33">
        <v>38207198</v>
      </c>
      <c r="E13" s="30">
        <f t="shared" si="0"/>
        <v>0.24639980803524911</v>
      </c>
      <c r="F13" s="15" t="str">
        <f t="shared" si="1"/>
        <v>Rojo</v>
      </c>
      <c r="G13" s="15" t="str">
        <f t="shared" si="2"/>
        <v>ARRIBA</v>
      </c>
    </row>
    <row r="14" spans="1:15">
      <c r="A14" s="15" t="s">
        <v>36</v>
      </c>
      <c r="B14" s="33">
        <v>150758686</v>
      </c>
      <c r="C14" s="33">
        <v>115579304</v>
      </c>
      <c r="D14" s="33">
        <v>35179382</v>
      </c>
      <c r="E14" s="30">
        <f t="shared" si="0"/>
        <v>0.2333489560926526</v>
      </c>
      <c r="F14" s="15" t="str">
        <f t="shared" si="1"/>
        <v>Rojo</v>
      </c>
      <c r="G14" s="15" t="str">
        <f t="shared" si="2"/>
        <v>ABAJO</v>
      </c>
    </row>
    <row r="15" spans="1:15">
      <c r="A15" s="15" t="s">
        <v>12</v>
      </c>
      <c r="B15" s="33">
        <v>148967062</v>
      </c>
      <c r="C15" s="33">
        <v>111373681</v>
      </c>
      <c r="D15" s="33">
        <v>37593381</v>
      </c>
      <c r="E15" s="30">
        <f t="shared" si="0"/>
        <v>0.25236035735201651</v>
      </c>
      <c r="F15" s="15" t="str">
        <f t="shared" si="1"/>
        <v>Rojo</v>
      </c>
      <c r="G15" s="15" t="str">
        <f t="shared" si="2"/>
        <v>ARRIBA</v>
      </c>
    </row>
    <row r="16" spans="1:15">
      <c r="A16" s="15" t="s">
        <v>13</v>
      </c>
      <c r="B16" s="33">
        <v>154423814</v>
      </c>
      <c r="C16" s="33">
        <v>116039876</v>
      </c>
      <c r="D16" s="33">
        <v>38383938</v>
      </c>
      <c r="E16" s="30">
        <f t="shared" si="0"/>
        <v>0.24856229752232387</v>
      </c>
      <c r="F16" s="15" t="str">
        <f t="shared" si="1"/>
        <v>Rojo</v>
      </c>
      <c r="G16" s="15" t="str">
        <f t="shared" si="2"/>
        <v>ABAJO</v>
      </c>
    </row>
    <row r="17" spans="1:7">
      <c r="A17" s="15" t="s">
        <v>14</v>
      </c>
      <c r="B17" s="33">
        <v>158493119</v>
      </c>
      <c r="C17" s="33">
        <v>121420027</v>
      </c>
      <c r="D17" s="33">
        <v>37073092</v>
      </c>
      <c r="E17" s="30">
        <f t="shared" si="0"/>
        <v>0.23390978885335709</v>
      </c>
      <c r="F17" s="15" t="str">
        <f t="shared" si="1"/>
        <v>Rojo</v>
      </c>
      <c r="G17" s="15" t="str">
        <f t="shared" si="2"/>
        <v>ABAJO</v>
      </c>
    </row>
    <row r="18" spans="1:7">
      <c r="A18" s="15" t="s">
        <v>15</v>
      </c>
      <c r="B18" s="33">
        <v>169018332</v>
      </c>
      <c r="C18" s="33">
        <v>127967329</v>
      </c>
      <c r="D18" s="33">
        <v>41051003</v>
      </c>
      <c r="E18" s="30">
        <f t="shared" si="0"/>
        <v>0.2428789972912524</v>
      </c>
      <c r="F18" s="15" t="str">
        <f t="shared" si="1"/>
        <v>Rojo</v>
      </c>
      <c r="G18" s="15" t="str">
        <f t="shared" si="2"/>
        <v>ARRIBA</v>
      </c>
    </row>
    <row r="19" spans="1:7">
      <c r="A19" s="15" t="s">
        <v>37</v>
      </c>
      <c r="B19" s="33">
        <v>164692414</v>
      </c>
      <c r="C19" s="33">
        <v>125922981</v>
      </c>
      <c r="D19" s="33">
        <v>38769433</v>
      </c>
      <c r="E19" s="30">
        <f t="shared" si="0"/>
        <v>0.23540509279316291</v>
      </c>
      <c r="F19" s="15" t="str">
        <f t="shared" si="1"/>
        <v>Rojo</v>
      </c>
      <c r="G19" s="15" t="str">
        <f t="shared" si="2"/>
        <v>ABAJO</v>
      </c>
    </row>
    <row r="20" spans="1:7">
      <c r="A20" s="15" t="s">
        <v>38</v>
      </c>
      <c r="B20" s="33">
        <v>160091535</v>
      </c>
      <c r="C20" s="33">
        <v>120608611</v>
      </c>
      <c r="D20" s="33">
        <v>39482924</v>
      </c>
      <c r="E20" s="30">
        <f t="shared" si="0"/>
        <v>0.24662718113109477</v>
      </c>
      <c r="F20" s="15" t="str">
        <f t="shared" si="1"/>
        <v>Rojo</v>
      </c>
      <c r="G20" s="15" t="str">
        <f t="shared" si="2"/>
        <v>ARRIBA</v>
      </c>
    </row>
    <row r="21" spans="1:7">
      <c r="A21" s="15" t="s">
        <v>39</v>
      </c>
      <c r="B21" s="33">
        <v>166874743</v>
      </c>
      <c r="C21" s="33">
        <v>126508108</v>
      </c>
      <c r="D21" s="33">
        <v>40366635</v>
      </c>
      <c r="E21" s="30">
        <f t="shared" si="0"/>
        <v>0.24189781074299543</v>
      </c>
      <c r="F21" s="15" t="str">
        <f t="shared" si="1"/>
        <v>Rojo</v>
      </c>
      <c r="G21" s="15" t="str">
        <f t="shared" si="2"/>
        <v>ABAJO</v>
      </c>
    </row>
    <row r="22" spans="1:7">
      <c r="A22" s="15" t="s">
        <v>40</v>
      </c>
      <c r="B22" s="33">
        <v>158252672</v>
      </c>
      <c r="C22" s="33">
        <v>118470670</v>
      </c>
      <c r="D22" s="33">
        <v>39782002</v>
      </c>
      <c r="E22" s="30">
        <f t="shared" si="0"/>
        <v>0.25138281393441497</v>
      </c>
      <c r="F22" s="15" t="str">
        <f t="shared" si="1"/>
        <v>Rojo</v>
      </c>
      <c r="G22" s="15" t="str">
        <f t="shared" si="2"/>
        <v>ARRIBA</v>
      </c>
    </row>
    <row r="23" spans="1:7">
      <c r="A23" s="15" t="s">
        <v>41</v>
      </c>
      <c r="B23" s="33">
        <v>166128834</v>
      </c>
      <c r="C23" s="33">
        <v>125914463</v>
      </c>
      <c r="D23" s="33">
        <v>40214371</v>
      </c>
      <c r="E23" s="30">
        <f t="shared" si="0"/>
        <v>0.24206737645555257</v>
      </c>
      <c r="F23" s="15" t="str">
        <f t="shared" si="1"/>
        <v>Rojo</v>
      </c>
      <c r="G23" s="15" t="str">
        <f t="shared" si="2"/>
        <v>ABAJO</v>
      </c>
    </row>
    <row r="24" spans="1:7">
      <c r="A24" s="15" t="s">
        <v>42</v>
      </c>
      <c r="B24" s="33">
        <v>185389583</v>
      </c>
      <c r="C24" s="33">
        <v>143550783</v>
      </c>
      <c r="D24" s="33">
        <v>41838800</v>
      </c>
      <c r="E24" s="30">
        <f t="shared" si="0"/>
        <v>0.22568042563642857</v>
      </c>
      <c r="F24" s="15" t="str">
        <f t="shared" si="1"/>
        <v>Rojo</v>
      </c>
      <c r="G24" s="15" t="str">
        <f t="shared" si="2"/>
        <v>ABAJO</v>
      </c>
    </row>
    <row r="25" spans="1:7">
      <c r="A25" s="15" t="s">
        <v>43</v>
      </c>
      <c r="B25" s="33">
        <v>161825383</v>
      </c>
      <c r="C25" s="33">
        <v>124526046</v>
      </c>
      <c r="D25" s="33">
        <v>37299337</v>
      </c>
      <c r="E25" s="30">
        <f t="shared" si="0"/>
        <v>0.23049126353682103</v>
      </c>
      <c r="F25" s="15" t="str">
        <f t="shared" si="1"/>
        <v>Rojo</v>
      </c>
      <c r="G25" s="15" t="str">
        <f t="shared" si="2"/>
        <v>ARRIBA</v>
      </c>
    </row>
    <row r="26" spans="1:7">
      <c r="A26" s="15" t="s">
        <v>44</v>
      </c>
      <c r="B26" s="33">
        <v>148415569</v>
      </c>
      <c r="C26" s="33">
        <v>114868248</v>
      </c>
      <c r="D26" s="33">
        <v>33547321</v>
      </c>
      <c r="E26" s="30">
        <f t="shared" si="0"/>
        <v>0.22603640053423235</v>
      </c>
      <c r="F26" s="15" t="str">
        <f t="shared" si="1"/>
        <v>Rojo</v>
      </c>
      <c r="G26" s="15" t="str">
        <f t="shared" si="2"/>
        <v>ABAJO</v>
      </c>
    </row>
    <row r="27" spans="1:7">
      <c r="A27" s="15" t="s">
        <v>16</v>
      </c>
      <c r="B27" s="33">
        <v>145800353</v>
      </c>
      <c r="C27" s="33">
        <v>112003665</v>
      </c>
      <c r="D27" s="33">
        <v>33796688</v>
      </c>
      <c r="E27" s="30">
        <f t="shared" si="0"/>
        <v>0.23180113974072478</v>
      </c>
      <c r="F27" s="15" t="str">
        <f t="shared" si="1"/>
        <v>Rojo</v>
      </c>
      <c r="G27" s="15" t="str">
        <f t="shared" si="2"/>
        <v>ARRIBA</v>
      </c>
    </row>
    <row r="28" spans="1:7">
      <c r="A28" s="15" t="s">
        <v>17</v>
      </c>
      <c r="B28" s="33">
        <v>145253493</v>
      </c>
      <c r="C28" s="33">
        <v>111114045</v>
      </c>
      <c r="D28" s="33">
        <v>34139448</v>
      </c>
      <c r="E28" s="30">
        <f t="shared" si="0"/>
        <v>0.23503357678290049</v>
      </c>
      <c r="F28" s="15" t="str">
        <f t="shared" si="1"/>
        <v>Rojo</v>
      </c>
      <c r="G28" s="15" t="str">
        <f t="shared" si="2"/>
        <v>ARRIBA</v>
      </c>
    </row>
    <row r="29" spans="1:7">
      <c r="A29" s="15" t="s">
        <v>18</v>
      </c>
      <c r="B29" s="33">
        <v>159932742</v>
      </c>
      <c r="C29" s="33">
        <v>123060264</v>
      </c>
      <c r="D29" s="33">
        <v>36872478</v>
      </c>
      <c r="E29" s="30">
        <f t="shared" si="0"/>
        <v>0.23054990203319342</v>
      </c>
      <c r="F29" s="15" t="str">
        <f t="shared" si="1"/>
        <v>Rojo</v>
      </c>
      <c r="G29" s="15" t="str">
        <f t="shared" si="2"/>
        <v>ABAJO</v>
      </c>
    </row>
    <row r="30" spans="1:7">
      <c r="A30" s="15" t="s">
        <v>19</v>
      </c>
      <c r="B30" s="33">
        <v>145880453</v>
      </c>
      <c r="C30" s="33">
        <v>110197633</v>
      </c>
      <c r="D30" s="33">
        <v>35682820</v>
      </c>
      <c r="E30" s="30">
        <f t="shared" si="0"/>
        <v>0.2446031614667388</v>
      </c>
      <c r="F30" s="15" t="str">
        <f t="shared" si="1"/>
        <v>Rojo</v>
      </c>
      <c r="G30" s="15" t="str">
        <f t="shared" si="2"/>
        <v>ARRIBA</v>
      </c>
    </row>
    <row r="31" spans="1:7">
      <c r="A31" s="15" t="s">
        <v>45</v>
      </c>
      <c r="B31" s="33">
        <v>146515332</v>
      </c>
      <c r="C31" s="33">
        <v>111153080</v>
      </c>
      <c r="D31" s="33">
        <v>35362252</v>
      </c>
      <c r="E31" s="30">
        <f t="shared" si="0"/>
        <v>0.24135530061795854</v>
      </c>
      <c r="F31" s="15" t="str">
        <f t="shared" si="1"/>
        <v>Rojo</v>
      </c>
      <c r="G31" s="15" t="str">
        <f t="shared" si="2"/>
        <v>ABAJO</v>
      </c>
    </row>
    <row r="32" spans="1:7">
      <c r="A32" s="15" t="s">
        <v>46</v>
      </c>
      <c r="B32" s="33">
        <v>150444249</v>
      </c>
      <c r="C32" s="33">
        <v>113943114</v>
      </c>
      <c r="D32" s="33">
        <v>36501135</v>
      </c>
      <c r="E32" s="30">
        <f t="shared" si="0"/>
        <v>0.24262233513492429</v>
      </c>
      <c r="F32" s="15" t="str">
        <f t="shared" si="1"/>
        <v>Rojo</v>
      </c>
      <c r="G32" s="15" t="str">
        <f t="shared" si="2"/>
        <v>ARRIBA</v>
      </c>
    </row>
    <row r="33" spans="1:7">
      <c r="A33" s="15" t="s">
        <v>47</v>
      </c>
      <c r="B33" s="33">
        <v>143986368</v>
      </c>
      <c r="C33" s="33">
        <v>108214421</v>
      </c>
      <c r="D33" s="33">
        <v>35771947</v>
      </c>
      <c r="E33" s="30">
        <f t="shared" si="0"/>
        <v>0.24843981758050873</v>
      </c>
      <c r="F33" s="15" t="str">
        <f t="shared" si="1"/>
        <v>Rojo</v>
      </c>
      <c r="G33" s="15" t="str">
        <f t="shared" si="2"/>
        <v>ARRIBA</v>
      </c>
    </row>
    <row r="34" spans="1:7">
      <c r="A34" s="15" t="s">
        <v>48</v>
      </c>
      <c r="B34" s="33">
        <v>146759429</v>
      </c>
      <c r="C34" s="33">
        <v>110886766</v>
      </c>
      <c r="D34" s="33">
        <v>35872663</v>
      </c>
      <c r="E34" s="30">
        <f t="shared" si="0"/>
        <v>0.24443174278090166</v>
      </c>
      <c r="F34" s="15" t="str">
        <f t="shared" si="1"/>
        <v>Rojo</v>
      </c>
      <c r="G34" s="15" t="str">
        <f t="shared" si="2"/>
        <v>ABAJO</v>
      </c>
    </row>
    <row r="35" spans="1:7">
      <c r="A35" s="15" t="s">
        <v>49</v>
      </c>
      <c r="B35" s="33">
        <v>156278082</v>
      </c>
      <c r="C35" s="33">
        <v>118876681</v>
      </c>
      <c r="D35" s="33">
        <v>37401401</v>
      </c>
      <c r="E35" s="30">
        <f t="shared" si="0"/>
        <v>0.23932595359085607</v>
      </c>
      <c r="F35" s="15" t="str">
        <f t="shared" si="1"/>
        <v>Rojo</v>
      </c>
      <c r="G35" s="15" t="str">
        <f t="shared" si="2"/>
        <v>ABAJO</v>
      </c>
    </row>
    <row r="36" spans="1:7">
      <c r="A36" s="15" t="s">
        <v>50</v>
      </c>
      <c r="B36" s="33">
        <v>156541164</v>
      </c>
      <c r="C36" s="33">
        <v>117823650</v>
      </c>
      <c r="D36" s="33">
        <v>38717514</v>
      </c>
      <c r="E36" s="30">
        <f t="shared" si="0"/>
        <v>0.24733120037359629</v>
      </c>
      <c r="F36" s="15" t="str">
        <f t="shared" si="1"/>
        <v>Rojo</v>
      </c>
      <c r="G36" s="15" t="str">
        <f t="shared" si="2"/>
        <v>ARRIBA</v>
      </c>
    </row>
    <row r="37" spans="1:7">
      <c r="A37" s="15" t="s">
        <v>51</v>
      </c>
      <c r="B37" s="33">
        <v>157990526</v>
      </c>
      <c r="C37" s="33">
        <v>119830561</v>
      </c>
      <c r="D37" s="33">
        <v>38159965</v>
      </c>
      <c r="E37" s="30">
        <f t="shared" si="0"/>
        <v>0.24153324864555487</v>
      </c>
      <c r="F37" s="15" t="str">
        <f t="shared" si="1"/>
        <v>Rojo</v>
      </c>
      <c r="G37" s="15" t="str">
        <f t="shared" si="2"/>
        <v>ABAJO</v>
      </c>
    </row>
    <row r="38" spans="1:7">
      <c r="A38" s="15" t="s">
        <v>52</v>
      </c>
      <c r="B38" s="33">
        <v>151098574</v>
      </c>
      <c r="C38" s="33">
        <v>114792356</v>
      </c>
      <c r="D38" s="33">
        <v>36306218</v>
      </c>
      <c r="E38" s="30">
        <f t="shared" si="0"/>
        <v>0.24028167201630904</v>
      </c>
      <c r="F38" s="15" t="str">
        <f t="shared" si="1"/>
        <v>Rojo</v>
      </c>
      <c r="G38" s="15" t="str">
        <f t="shared" si="2"/>
        <v>ABAJO</v>
      </c>
    </row>
    <row r="39" spans="1:7">
      <c r="A39" s="15" t="s">
        <v>20</v>
      </c>
      <c r="B39" s="33">
        <v>142379368</v>
      </c>
      <c r="C39" s="33">
        <v>100573193</v>
      </c>
      <c r="D39" s="33">
        <v>41806175</v>
      </c>
      <c r="E39" s="30">
        <f t="shared" si="0"/>
        <v>0.29362523227382215</v>
      </c>
      <c r="F39" s="15" t="str">
        <f t="shared" si="1"/>
        <v>Amarillo</v>
      </c>
      <c r="G39" s="15" t="str">
        <f t="shared" si="2"/>
        <v>ARRIBA</v>
      </c>
    </row>
    <row r="40" spans="1:7">
      <c r="A40" s="15" t="s">
        <v>21</v>
      </c>
      <c r="B40" s="33">
        <v>155810872</v>
      </c>
      <c r="C40" s="33">
        <v>110286004</v>
      </c>
      <c r="D40" s="33">
        <v>45524868</v>
      </c>
      <c r="E40" s="30">
        <f t="shared" si="0"/>
        <v>0.29218030433717102</v>
      </c>
      <c r="F40" s="15" t="str">
        <f t="shared" si="1"/>
        <v>Amarillo</v>
      </c>
      <c r="G40" s="15" t="str">
        <f t="shared" si="2"/>
        <v>ABAJO</v>
      </c>
    </row>
    <row r="41" spans="1:7">
      <c r="A41" s="15" t="s">
        <v>22</v>
      </c>
      <c r="B41" s="33">
        <v>170294196</v>
      </c>
      <c r="C41" s="33">
        <v>120449235</v>
      </c>
      <c r="D41" s="33">
        <v>49844961</v>
      </c>
      <c r="E41" s="30">
        <f t="shared" si="0"/>
        <v>0.29269911817781508</v>
      </c>
      <c r="F41" s="15" t="str">
        <f t="shared" si="1"/>
        <v>Amarillo</v>
      </c>
      <c r="G41" s="15" t="str">
        <f t="shared" si="2"/>
        <v>ARRIBA</v>
      </c>
    </row>
    <row r="42" spans="1:7">
      <c r="A42" s="15" t="s">
        <v>23</v>
      </c>
      <c r="B42" s="33">
        <v>170852596</v>
      </c>
      <c r="C42" s="33">
        <v>121686480</v>
      </c>
      <c r="D42" s="33">
        <v>49166116</v>
      </c>
      <c r="E42" s="30">
        <f t="shared" si="0"/>
        <v>0.28776920662065913</v>
      </c>
      <c r="F42" s="15" t="str">
        <f t="shared" si="1"/>
        <v>Amarillo</v>
      </c>
      <c r="G42" s="15" t="str">
        <f t="shared" si="2"/>
        <v>ABAJO</v>
      </c>
    </row>
    <row r="43" spans="1:7">
      <c r="A43" s="15" t="s">
        <v>53</v>
      </c>
      <c r="B43" s="33">
        <v>176824245</v>
      </c>
      <c r="C43" s="33">
        <v>125630640</v>
      </c>
      <c r="D43" s="33">
        <v>51193605</v>
      </c>
      <c r="E43" s="30">
        <f t="shared" si="0"/>
        <v>0.28951688723455316</v>
      </c>
      <c r="F43" s="15" t="str">
        <f t="shared" si="1"/>
        <v>Amarillo</v>
      </c>
      <c r="G43" s="15" t="str">
        <f t="shared" si="2"/>
        <v>ARRIBA</v>
      </c>
    </row>
    <row r="44" spans="1:7">
      <c r="A44" s="15" t="s">
        <v>54</v>
      </c>
      <c r="B44" s="33">
        <v>187093730</v>
      </c>
      <c r="C44" s="33">
        <v>133531212</v>
      </c>
      <c r="D44" s="33">
        <v>53562518</v>
      </c>
      <c r="E44" s="30">
        <f t="shared" si="0"/>
        <v>0.28628708188136504</v>
      </c>
      <c r="F44" s="15" t="str">
        <f t="shared" si="1"/>
        <v>Amarillo</v>
      </c>
      <c r="G44" s="15" t="str">
        <f t="shared" si="2"/>
        <v>ABAJO</v>
      </c>
    </row>
    <row r="45" spans="1:7">
      <c r="A45" s="15" t="s">
        <v>55</v>
      </c>
      <c r="B45" s="33">
        <v>180631280</v>
      </c>
      <c r="C45" s="33">
        <v>128804381</v>
      </c>
      <c r="D45" s="33">
        <v>51826899</v>
      </c>
      <c r="E45" s="30">
        <f t="shared" si="0"/>
        <v>0.28692095300437442</v>
      </c>
      <c r="F45" s="15" t="str">
        <f t="shared" si="1"/>
        <v>Amarillo</v>
      </c>
      <c r="G45" s="15" t="str">
        <f t="shared" si="2"/>
        <v>ARRIBA</v>
      </c>
    </row>
    <row r="46" spans="1:7">
      <c r="A46" s="15" t="s">
        <v>56</v>
      </c>
      <c r="B46" s="33">
        <v>188840326</v>
      </c>
      <c r="C46" s="33">
        <v>137046068</v>
      </c>
      <c r="D46" s="33">
        <v>51794258</v>
      </c>
      <c r="E46" s="30">
        <f t="shared" si="0"/>
        <v>0.27427541085689505</v>
      </c>
      <c r="F46" s="15" t="str">
        <f t="shared" si="1"/>
        <v>Amarillo</v>
      </c>
      <c r="G46" s="15" t="str">
        <f t="shared" si="2"/>
        <v>ABAJO</v>
      </c>
    </row>
    <row r="47" spans="1:7">
      <c r="A47" s="15" t="s">
        <v>57</v>
      </c>
      <c r="B47" s="33">
        <v>182171345</v>
      </c>
      <c r="C47" s="33">
        <v>132316135</v>
      </c>
      <c r="D47" s="33">
        <v>49855210</v>
      </c>
      <c r="E47" s="30">
        <f t="shared" si="0"/>
        <v>0.27367207504561158</v>
      </c>
      <c r="F47" s="15" t="str">
        <f t="shared" si="1"/>
        <v>Amarillo</v>
      </c>
      <c r="G47" s="15" t="str">
        <f t="shared" si="2"/>
        <v>ABAJO</v>
      </c>
    </row>
    <row r="48" spans="1:7">
      <c r="A48" s="15" t="s">
        <v>58</v>
      </c>
      <c r="B48" s="33">
        <v>193198825</v>
      </c>
      <c r="C48" s="33">
        <v>137358862</v>
      </c>
      <c r="D48" s="33">
        <v>55839963</v>
      </c>
      <c r="E48" s="30">
        <f t="shared" si="0"/>
        <v>0.2890284814102777</v>
      </c>
      <c r="F48" s="15" t="str">
        <f t="shared" si="1"/>
        <v>Amarillo</v>
      </c>
      <c r="G48" s="15" t="str">
        <f t="shared" si="2"/>
        <v>ARRIBA</v>
      </c>
    </row>
    <row r="49" spans="1:7">
      <c r="A49" s="15" t="s">
        <v>59</v>
      </c>
      <c r="B49" s="33">
        <v>187912996</v>
      </c>
      <c r="C49" s="33">
        <v>134183713</v>
      </c>
      <c r="D49" s="33">
        <v>53729283</v>
      </c>
      <c r="E49" s="30">
        <f t="shared" si="0"/>
        <v>0.28592638158991407</v>
      </c>
      <c r="F49" s="15" t="str">
        <f t="shared" si="1"/>
        <v>Amarillo</v>
      </c>
      <c r="G49" s="15" t="str">
        <f t="shared" si="2"/>
        <v>ABAJO</v>
      </c>
    </row>
    <row r="50" spans="1:7">
      <c r="A50" s="15" t="s">
        <v>60</v>
      </c>
      <c r="B50" s="33">
        <v>170543410</v>
      </c>
      <c r="C50" s="33">
        <v>121365479</v>
      </c>
      <c r="D50" s="33">
        <v>49177931</v>
      </c>
      <c r="E50" s="30">
        <f t="shared" si="0"/>
        <v>0.28836019521364092</v>
      </c>
      <c r="F50" s="15" t="str">
        <f t="shared" si="1"/>
        <v>Amarillo</v>
      </c>
      <c r="G50" s="15" t="str">
        <f t="shared" si="2"/>
        <v>ARRIBA</v>
      </c>
    </row>
    <row r="51" spans="1:7">
      <c r="A51" s="15" t="s">
        <v>24</v>
      </c>
      <c r="B51" s="33">
        <v>173551159</v>
      </c>
      <c r="C51" s="33">
        <v>120976509</v>
      </c>
      <c r="D51" s="33">
        <v>52574650</v>
      </c>
      <c r="E51" s="30">
        <f t="shared" si="0"/>
        <v>0.30293459463442707</v>
      </c>
      <c r="F51" s="15" t="str">
        <f t="shared" si="1"/>
        <v>Amarillo</v>
      </c>
      <c r="G51" s="15" t="str">
        <f t="shared" si="2"/>
        <v>ARRIBA</v>
      </c>
    </row>
    <row r="52" spans="1:7">
      <c r="A52" s="15" t="s">
        <v>25</v>
      </c>
      <c r="B52" s="33">
        <v>177367859</v>
      </c>
      <c r="C52" s="33">
        <v>124889558</v>
      </c>
      <c r="D52" s="33">
        <v>52478301</v>
      </c>
      <c r="E52" s="30">
        <f t="shared" si="0"/>
        <v>0.29587266428017267</v>
      </c>
      <c r="F52" s="15" t="str">
        <f t="shared" si="1"/>
        <v>Amarillo</v>
      </c>
      <c r="G52" s="15" t="str">
        <f t="shared" si="2"/>
        <v>ABAJO</v>
      </c>
    </row>
    <row r="53" spans="1:7">
      <c r="A53" s="15" t="s">
        <v>26</v>
      </c>
      <c r="B53" s="33">
        <v>199162960</v>
      </c>
      <c r="C53" s="33">
        <v>142637435</v>
      </c>
      <c r="D53" s="33">
        <v>56525525</v>
      </c>
      <c r="E53" s="30">
        <f t="shared" si="0"/>
        <v>0.28381544941890802</v>
      </c>
      <c r="F53" s="15" t="str">
        <f t="shared" si="1"/>
        <v>Amarillo</v>
      </c>
      <c r="G53" s="15" t="str">
        <f t="shared" si="2"/>
        <v>ABAJO</v>
      </c>
    </row>
    <row r="54" spans="1:7">
      <c r="A54" s="15" t="s">
        <v>27</v>
      </c>
      <c r="B54" s="33">
        <v>180406974</v>
      </c>
      <c r="C54" s="33">
        <v>129867433</v>
      </c>
      <c r="D54" s="33">
        <v>50539541</v>
      </c>
      <c r="E54" s="30">
        <f t="shared" si="0"/>
        <v>0.28014183642368506</v>
      </c>
      <c r="F54" s="15" t="str">
        <f t="shared" si="1"/>
        <v>Amarillo</v>
      </c>
      <c r="G54" s="15" t="str">
        <f t="shared" si="2"/>
        <v>ABAJO</v>
      </c>
    </row>
    <row r="55" spans="1:7">
      <c r="A55" s="15" t="s">
        <v>61</v>
      </c>
      <c r="B55" s="33">
        <v>192815898</v>
      </c>
      <c r="C55" s="33">
        <v>138285292</v>
      </c>
      <c r="D55" s="33">
        <v>54530606</v>
      </c>
      <c r="E55" s="30">
        <f t="shared" si="0"/>
        <v>0.2828117731246414</v>
      </c>
      <c r="F55" s="15" t="str">
        <f t="shared" si="1"/>
        <v>Amarillo</v>
      </c>
      <c r="G55" s="15" t="str">
        <f t="shared" si="2"/>
        <v>ARRIBA</v>
      </c>
    </row>
    <row r="56" spans="1:7">
      <c r="A56" s="15" t="s">
        <v>62</v>
      </c>
      <c r="B56" s="33">
        <v>198301776</v>
      </c>
      <c r="C56" s="33">
        <v>140200175</v>
      </c>
      <c r="D56" s="33">
        <v>58101601</v>
      </c>
      <c r="E56" s="30">
        <f t="shared" si="0"/>
        <v>0.29299586807533179</v>
      </c>
      <c r="F56" s="15" t="str">
        <f t="shared" si="1"/>
        <v>Amarillo</v>
      </c>
      <c r="G56" s="15" t="str">
        <f t="shared" si="2"/>
        <v>ARRIBA</v>
      </c>
    </row>
    <row r="57" spans="1:7">
      <c r="A57" s="15" t="s">
        <v>63</v>
      </c>
      <c r="B57" s="33">
        <v>188824701</v>
      </c>
      <c r="C57" s="33">
        <v>134017798</v>
      </c>
      <c r="D57" s="33">
        <v>54806903</v>
      </c>
      <c r="E57" s="30">
        <f t="shared" si="0"/>
        <v>0.2902528255559107</v>
      </c>
      <c r="F57" s="15" t="str">
        <f t="shared" si="1"/>
        <v>Amarillo</v>
      </c>
      <c r="G57" s="15" t="str">
        <f t="shared" si="2"/>
        <v>ABAJO</v>
      </c>
    </row>
    <row r="58" spans="1:7">
      <c r="A58" s="15" t="s">
        <v>64</v>
      </c>
      <c r="B58" s="33">
        <v>204023385</v>
      </c>
      <c r="C58" s="33">
        <v>146760445</v>
      </c>
      <c r="D58" s="33">
        <v>57262940</v>
      </c>
      <c r="E58" s="30">
        <f t="shared" si="0"/>
        <v>0.28066851258251596</v>
      </c>
      <c r="F58" s="15" t="str">
        <f t="shared" si="1"/>
        <v>Amarillo</v>
      </c>
      <c r="G58" s="15" t="str">
        <f t="shared" si="2"/>
        <v>ABAJO</v>
      </c>
    </row>
    <row r="59" spans="1:7">
      <c r="A59" s="15" t="s">
        <v>65</v>
      </c>
      <c r="B59" s="33">
        <v>207207700</v>
      </c>
      <c r="C59" s="33">
        <v>146227238</v>
      </c>
      <c r="D59" s="33">
        <v>60980462</v>
      </c>
      <c r="E59" s="30">
        <f t="shared" si="0"/>
        <v>0.29429631234746584</v>
      </c>
      <c r="F59" s="15" t="str">
        <f t="shared" si="1"/>
        <v>Amarillo</v>
      </c>
      <c r="G59" s="15" t="str">
        <f t="shared" si="2"/>
        <v>ARRIBA</v>
      </c>
    </row>
    <row r="60" spans="1:7">
      <c r="A60" s="15" t="s">
        <v>66</v>
      </c>
      <c r="B60" s="33">
        <v>215799592</v>
      </c>
      <c r="C60" s="33">
        <v>153436170</v>
      </c>
      <c r="D60" s="33">
        <v>62363422</v>
      </c>
      <c r="E60" s="30">
        <f t="shared" si="0"/>
        <v>0.28898767334092085</v>
      </c>
      <c r="F60" s="15" t="str">
        <f t="shared" si="1"/>
        <v>Amarillo</v>
      </c>
      <c r="G60" s="15" t="str">
        <f t="shared" si="2"/>
        <v>ABAJO</v>
      </c>
    </row>
    <row r="61" spans="1:7">
      <c r="A61" s="15" t="s">
        <v>67</v>
      </c>
      <c r="B61" s="33">
        <v>216161157</v>
      </c>
      <c r="C61" s="33">
        <v>153928981</v>
      </c>
      <c r="D61" s="33">
        <v>62232176</v>
      </c>
      <c r="E61" s="30">
        <f t="shared" si="0"/>
        <v>0.28789712667942463</v>
      </c>
      <c r="F61" s="15" t="str">
        <f t="shared" si="1"/>
        <v>Amarillo</v>
      </c>
      <c r="G61" s="15" t="str">
        <f t="shared" si="2"/>
        <v>ABAJO</v>
      </c>
    </row>
    <row r="62" spans="1:7">
      <c r="A62" s="15" t="s">
        <v>68</v>
      </c>
      <c r="B62" s="33">
        <v>196815018</v>
      </c>
      <c r="C62" s="33">
        <v>140034846</v>
      </c>
      <c r="D62" s="33">
        <v>56780172</v>
      </c>
      <c r="E62" s="30">
        <f t="shared" si="0"/>
        <v>0.288495118802367</v>
      </c>
      <c r="F62" s="15" t="str">
        <f t="shared" si="1"/>
        <v>Amarillo</v>
      </c>
      <c r="G62" s="15" t="str">
        <f t="shared" si="2"/>
        <v>ARRIBA</v>
      </c>
    </row>
    <row r="63" spans="1:7">
      <c r="A63" s="15" t="s">
        <v>134</v>
      </c>
      <c r="B63" s="33">
        <v>197235865</v>
      </c>
      <c r="C63" s="33">
        <v>137477939</v>
      </c>
      <c r="D63" s="33">
        <v>59757926</v>
      </c>
      <c r="E63" s="30">
        <f t="shared" si="0"/>
        <v>0.30297697632223225</v>
      </c>
      <c r="F63" s="15" t="str">
        <f t="shared" si="1"/>
        <v>Amarillo</v>
      </c>
      <c r="G63" s="15" t="str">
        <f t="shared" si="2"/>
        <v>ARRIBA</v>
      </c>
    </row>
    <row r="64" spans="1:7">
      <c r="A64" s="15" t="s">
        <v>29</v>
      </c>
      <c r="B64" s="33">
        <v>208409638</v>
      </c>
      <c r="C64" s="33">
        <v>145395827</v>
      </c>
      <c r="D64" s="33">
        <v>63013811</v>
      </c>
      <c r="E64" s="30">
        <f t="shared" si="0"/>
        <v>0.30235555133011649</v>
      </c>
      <c r="F64" s="15" t="str">
        <f t="shared" si="1"/>
        <v>Amarillo</v>
      </c>
      <c r="G64" s="15" t="str">
        <f t="shared" si="2"/>
        <v>ABAJO</v>
      </c>
    </row>
    <row r="65" spans="1:7">
      <c r="A65" s="15" t="s">
        <v>30</v>
      </c>
      <c r="B65" s="33">
        <v>222791826</v>
      </c>
      <c r="C65" s="33">
        <v>156400640</v>
      </c>
      <c r="D65" s="33">
        <v>66391186</v>
      </c>
      <c r="E65" s="30">
        <f t="shared" si="0"/>
        <v>0.29799650728658239</v>
      </c>
      <c r="F65" s="15" t="str">
        <f t="shared" si="1"/>
        <v>Amarillo</v>
      </c>
      <c r="G65" s="15" t="str">
        <f t="shared" si="2"/>
        <v>ABAJO</v>
      </c>
    </row>
    <row r="66" spans="1:7">
      <c r="A66" s="15" t="s">
        <v>69</v>
      </c>
      <c r="B66" s="33">
        <v>222207397</v>
      </c>
      <c r="C66" s="33">
        <v>156596423</v>
      </c>
      <c r="D66" s="33">
        <v>65610974</v>
      </c>
      <c r="E66" s="30">
        <f t="shared" si="0"/>
        <v>0.29526908143386421</v>
      </c>
      <c r="F66" s="15" t="str">
        <f t="shared" si="1"/>
        <v>Amarillo</v>
      </c>
      <c r="G66" s="15" t="str">
        <f t="shared" si="2"/>
        <v>ABAJO</v>
      </c>
    </row>
    <row r="67" spans="1:7">
      <c r="A67" s="15" t="s">
        <v>70</v>
      </c>
      <c r="B67" s="33">
        <v>240687334</v>
      </c>
      <c r="C67" s="33">
        <v>170645902</v>
      </c>
      <c r="D67" s="33">
        <v>70041432</v>
      </c>
      <c r="E67" s="30">
        <f t="shared" si="0"/>
        <v>0.29100589065480281</v>
      </c>
      <c r="F67" s="15" t="str">
        <f t="shared" si="1"/>
        <v>Amarillo</v>
      </c>
      <c r="G67" s="15" t="str">
        <f t="shared" si="2"/>
        <v>ABAJO</v>
      </c>
    </row>
    <row r="68" spans="1:7">
      <c r="A68" s="15" t="s">
        <v>71</v>
      </c>
      <c r="B68" s="33">
        <v>244223768</v>
      </c>
      <c r="C68" s="33">
        <v>168902631</v>
      </c>
      <c r="D68" s="33">
        <v>75321137</v>
      </c>
      <c r="E68" s="30">
        <f t="shared" si="0"/>
        <v>0.30841034685862351</v>
      </c>
      <c r="F68" s="15" t="str">
        <f t="shared" si="1"/>
        <v>Amarillo</v>
      </c>
      <c r="G68" s="15" t="str">
        <f t="shared" si="2"/>
        <v>ARRIBA</v>
      </c>
    </row>
    <row r="69" spans="1:7">
      <c r="A69" s="15" t="s">
        <v>72</v>
      </c>
      <c r="B69" s="33">
        <v>235915098</v>
      </c>
      <c r="C69" s="33">
        <v>163073790</v>
      </c>
      <c r="D69" s="33">
        <v>72841308</v>
      </c>
      <c r="E69" s="30">
        <f t="shared" si="0"/>
        <v>0.30876068813535623</v>
      </c>
      <c r="F69" s="15" t="str">
        <f t="shared" si="1"/>
        <v>Amarillo</v>
      </c>
      <c r="G69" s="15" t="str">
        <f t="shared" si="2"/>
        <v>ARRIBA</v>
      </c>
    </row>
    <row r="70" spans="1:7">
      <c r="A70" s="15" t="s">
        <v>73</v>
      </c>
      <c r="B70" s="33">
        <v>234863193</v>
      </c>
      <c r="C70" s="33">
        <v>165905134</v>
      </c>
      <c r="D70" s="33">
        <v>68958059</v>
      </c>
      <c r="E70" s="30">
        <f t="shared" si="0"/>
        <v>0.29360947587900671</v>
      </c>
      <c r="F70" s="15" t="str">
        <f t="shared" si="1"/>
        <v>Amarillo</v>
      </c>
      <c r="G70" s="15" t="str">
        <f t="shared" si="2"/>
        <v>ABAJO</v>
      </c>
    </row>
    <row r="71" spans="1:7">
      <c r="A71" s="15" t="s">
        <v>74</v>
      </c>
      <c r="B71" s="33">
        <v>224492426</v>
      </c>
      <c r="C71" s="33">
        <v>157659992</v>
      </c>
      <c r="D71" s="33">
        <v>66832434</v>
      </c>
      <c r="E71" s="30">
        <f t="shared" si="0"/>
        <v>0.29770462723762448</v>
      </c>
      <c r="F71" s="15" t="str">
        <f t="shared" si="1"/>
        <v>Amarillo</v>
      </c>
      <c r="G71" s="15" t="str">
        <f t="shared" si="2"/>
        <v>ARRIBA</v>
      </c>
    </row>
    <row r="72" spans="1:7">
      <c r="A72" s="15" t="s">
        <v>75</v>
      </c>
      <c r="B72" s="33">
        <v>244459306</v>
      </c>
      <c r="C72" s="33">
        <v>173966079</v>
      </c>
      <c r="D72" s="33">
        <v>70493227</v>
      </c>
      <c r="E72" s="30">
        <f t="shared" si="0"/>
        <v>0.28836385144609711</v>
      </c>
      <c r="F72" s="15" t="str">
        <f t="shared" si="1"/>
        <v>Amarillo</v>
      </c>
      <c r="G72" s="15" t="str">
        <f t="shared" si="2"/>
        <v>ABAJO</v>
      </c>
    </row>
    <row r="73" spans="1:7">
      <c r="A73" s="15" t="s">
        <v>76</v>
      </c>
      <c r="B73" s="33">
        <v>240004023</v>
      </c>
      <c r="C73" s="33">
        <v>171312152</v>
      </c>
      <c r="D73" s="33">
        <v>68691871</v>
      </c>
      <c r="E73" s="30">
        <f t="shared" si="0"/>
        <v>0.28621133154922157</v>
      </c>
      <c r="F73" s="15" t="str">
        <f t="shared" si="1"/>
        <v>Amarillo</v>
      </c>
      <c r="G73" s="15" t="str">
        <f t="shared" si="2"/>
        <v>ABAJO</v>
      </c>
    </row>
    <row r="74" spans="1:7">
      <c r="A74" s="16" t="s">
        <v>77</v>
      </c>
      <c r="B74" s="34">
        <v>204122916</v>
      </c>
      <c r="C74" s="34">
        <v>145713130</v>
      </c>
      <c r="D74" s="34">
        <v>58409786</v>
      </c>
      <c r="E74" s="30">
        <f t="shared" ref="E74:E93" si="3">D74/B74</f>
        <v>0.28615006656087549</v>
      </c>
      <c r="F74" s="15" t="str">
        <f t="shared" ref="F74:F93" si="4">IF(E74&gt;=36%,"Verde",IF(E74&lt;27%,"Rojo","Amarillo"))</f>
        <v>Amarillo</v>
      </c>
      <c r="G74" s="15" t="str">
        <f t="shared" si="2"/>
        <v>IGUAL</v>
      </c>
    </row>
    <row r="75" spans="1:7">
      <c r="A75" s="16" t="s">
        <v>78</v>
      </c>
      <c r="B75" s="34">
        <v>221170310</v>
      </c>
      <c r="C75" s="34">
        <v>154882264</v>
      </c>
      <c r="D75" s="34">
        <v>66288046</v>
      </c>
      <c r="E75" s="30">
        <f t="shared" si="3"/>
        <v>0.29971493913446157</v>
      </c>
      <c r="F75" s="15" t="str">
        <f t="shared" si="4"/>
        <v>Amarillo</v>
      </c>
      <c r="G75" s="15" t="str">
        <f t="shared" ref="G75:G92" si="5">IF(E75-E74&gt;0.0001,"ARRIBA",IF(E75-E74&lt;-0.0001,"ABAJO","IGUAL"))</f>
        <v>ARRIBA</v>
      </c>
    </row>
    <row r="76" spans="1:7">
      <c r="A76" s="17" t="s">
        <v>79</v>
      </c>
      <c r="B76" s="35">
        <v>218365150</v>
      </c>
      <c r="C76" s="35">
        <v>153587157</v>
      </c>
      <c r="D76" s="35">
        <v>64777993</v>
      </c>
      <c r="E76" s="30">
        <f t="shared" si="3"/>
        <v>0.29664986835124563</v>
      </c>
      <c r="F76" s="15" t="str">
        <f t="shared" si="4"/>
        <v>Amarillo</v>
      </c>
      <c r="G76" s="15" t="str">
        <f t="shared" si="5"/>
        <v>ABAJO</v>
      </c>
    </row>
    <row r="77" spans="1:7">
      <c r="A77" s="17" t="s">
        <v>85</v>
      </c>
      <c r="B77" s="35">
        <v>230710313</v>
      </c>
      <c r="C77" s="35">
        <v>164061432</v>
      </c>
      <c r="D77" s="35">
        <v>66648881</v>
      </c>
      <c r="E77" s="30">
        <f t="shared" si="3"/>
        <v>0.28888557313863988</v>
      </c>
      <c r="F77" s="15" t="str">
        <f t="shared" si="4"/>
        <v>Amarillo</v>
      </c>
      <c r="G77" s="15" t="str">
        <f t="shared" si="5"/>
        <v>ABAJO</v>
      </c>
    </row>
    <row r="78" spans="1:7">
      <c r="A78" s="17" t="s">
        <v>86</v>
      </c>
      <c r="B78" s="35">
        <v>248095746</v>
      </c>
      <c r="C78" s="35">
        <v>177728853</v>
      </c>
      <c r="D78" s="35">
        <v>70366893</v>
      </c>
      <c r="E78" s="30">
        <f t="shared" si="3"/>
        <v>0.28362797079156687</v>
      </c>
      <c r="F78" s="15" t="str">
        <f t="shared" si="4"/>
        <v>Amarillo</v>
      </c>
      <c r="G78" s="15" t="str">
        <f t="shared" si="5"/>
        <v>ABAJO</v>
      </c>
    </row>
    <row r="79" spans="1:7">
      <c r="A79" s="17" t="s">
        <v>87</v>
      </c>
      <c r="B79" s="35">
        <v>247496847</v>
      </c>
      <c r="C79" s="35">
        <v>176658121</v>
      </c>
      <c r="D79" s="35">
        <v>70838726</v>
      </c>
      <c r="E79" s="30">
        <f t="shared" si="3"/>
        <v>0.2862207210259935</v>
      </c>
      <c r="F79" s="15" t="str">
        <f t="shared" si="4"/>
        <v>Amarillo</v>
      </c>
      <c r="G79" s="15" t="str">
        <f t="shared" si="5"/>
        <v>ARRIBA</v>
      </c>
    </row>
    <row r="80" spans="1:7">
      <c r="A80" s="17" t="s">
        <v>88</v>
      </c>
      <c r="B80" s="35">
        <v>244840334</v>
      </c>
      <c r="C80" s="35">
        <v>174830157</v>
      </c>
      <c r="D80" s="35">
        <v>70010177</v>
      </c>
      <c r="E80" s="30">
        <f t="shared" si="3"/>
        <v>0.28594217242000658</v>
      </c>
      <c r="F80" s="15" t="str">
        <f t="shared" si="4"/>
        <v>Amarillo</v>
      </c>
      <c r="G80" s="15" t="str">
        <f t="shared" si="5"/>
        <v>ABAJO</v>
      </c>
    </row>
    <row r="81" spans="1:7">
      <c r="A81" s="17" t="s">
        <v>89</v>
      </c>
      <c r="B81" s="35">
        <v>249978438</v>
      </c>
      <c r="C81" s="35">
        <v>180263557</v>
      </c>
      <c r="D81" s="35">
        <v>69714881</v>
      </c>
      <c r="E81" s="30">
        <f t="shared" si="3"/>
        <v>0.27888357715076212</v>
      </c>
      <c r="F81" s="15" t="str">
        <f t="shared" si="4"/>
        <v>Amarillo</v>
      </c>
      <c r="G81" s="15" t="str">
        <f t="shared" si="5"/>
        <v>ABAJO</v>
      </c>
    </row>
    <row r="82" spans="1:7">
      <c r="A82" s="17" t="s">
        <v>90</v>
      </c>
      <c r="B82" s="35">
        <v>257742553</v>
      </c>
      <c r="C82" s="35">
        <v>183623239</v>
      </c>
      <c r="D82" s="35">
        <v>74119314</v>
      </c>
      <c r="E82" s="30">
        <f t="shared" si="3"/>
        <v>0.28757111752516862</v>
      </c>
      <c r="F82" s="15" t="str">
        <f t="shared" si="4"/>
        <v>Amarillo</v>
      </c>
      <c r="G82" s="15" t="str">
        <f t="shared" si="5"/>
        <v>ARRIBA</v>
      </c>
    </row>
    <row r="83" spans="1:7">
      <c r="A83" s="17" t="s">
        <v>91</v>
      </c>
      <c r="B83" s="35">
        <v>256626756</v>
      </c>
      <c r="C83" s="35">
        <v>184043402</v>
      </c>
      <c r="D83" s="35">
        <v>72583354</v>
      </c>
      <c r="E83" s="30">
        <f t="shared" si="3"/>
        <v>0.28283626824944164</v>
      </c>
      <c r="F83" s="15" t="str">
        <f t="shared" si="4"/>
        <v>Amarillo</v>
      </c>
      <c r="G83" s="15" t="str">
        <f t="shared" si="5"/>
        <v>ABAJO</v>
      </c>
    </row>
    <row r="84" spans="1:7">
      <c r="A84" s="29" t="s">
        <v>92</v>
      </c>
      <c r="B84" s="36">
        <v>272169436</v>
      </c>
      <c r="C84" s="36">
        <v>196462291</v>
      </c>
      <c r="D84" s="36">
        <v>75707145</v>
      </c>
      <c r="E84" s="30">
        <f t="shared" si="3"/>
        <v>0.2781618175525043</v>
      </c>
      <c r="F84" s="15" t="str">
        <f t="shared" si="4"/>
        <v>Amarillo</v>
      </c>
      <c r="G84" s="15" t="str">
        <f t="shared" si="5"/>
        <v>ABAJO</v>
      </c>
    </row>
    <row r="85" spans="1:7">
      <c r="A85" s="14" t="s">
        <v>93</v>
      </c>
      <c r="B85" s="11">
        <v>254572844</v>
      </c>
      <c r="C85" s="11">
        <v>183001333</v>
      </c>
      <c r="D85" s="11">
        <v>71571511</v>
      </c>
      <c r="E85" s="30">
        <f>D85/B85</f>
        <v>0.2811435417675579</v>
      </c>
      <c r="F85" s="15" t="str">
        <f t="shared" si="4"/>
        <v>Amarillo</v>
      </c>
      <c r="G85" s="15" t="str">
        <f t="shared" si="5"/>
        <v>ARRIBA</v>
      </c>
    </row>
    <row r="86" spans="1:7">
      <c r="A86" s="29" t="s">
        <v>99</v>
      </c>
      <c r="B86" s="36">
        <v>232893743</v>
      </c>
      <c r="C86" s="36">
        <v>167408037</v>
      </c>
      <c r="D86" s="36">
        <v>65485706</v>
      </c>
      <c r="E86" s="30">
        <f t="shared" si="3"/>
        <v>0.28118276238962764</v>
      </c>
      <c r="F86" s="15" t="str">
        <f t="shared" si="4"/>
        <v>Amarillo</v>
      </c>
      <c r="G86" s="15" t="str">
        <f t="shared" si="5"/>
        <v>IGUAL</v>
      </c>
    </row>
    <row r="87" spans="1:7">
      <c r="A87" s="14" t="s">
        <v>105</v>
      </c>
      <c r="B87" s="11">
        <v>244697659</v>
      </c>
      <c r="C87" s="11">
        <v>173806320</v>
      </c>
      <c r="D87" s="11">
        <v>70891339</v>
      </c>
      <c r="E87" s="30">
        <f t="shared" si="3"/>
        <v>0.28970991912922223</v>
      </c>
      <c r="F87" s="15" t="str">
        <f t="shared" si="4"/>
        <v>Amarillo</v>
      </c>
      <c r="G87" s="15" t="str">
        <f t="shared" si="5"/>
        <v>ARRIBA</v>
      </c>
    </row>
    <row r="88" spans="1:7">
      <c r="A88" s="14" t="s">
        <v>103</v>
      </c>
      <c r="B88" s="11">
        <v>245841181</v>
      </c>
      <c r="C88" s="11">
        <v>174271537</v>
      </c>
      <c r="D88" s="11">
        <v>71569644</v>
      </c>
      <c r="E88" s="30">
        <f t="shared" si="3"/>
        <v>0.29112146186769255</v>
      </c>
      <c r="F88" s="15" t="str">
        <f t="shared" si="4"/>
        <v>Amarillo</v>
      </c>
      <c r="G88" s="15" t="str">
        <f t="shared" si="5"/>
        <v>ARRIBA</v>
      </c>
    </row>
    <row r="89" spans="1:7">
      <c r="A89" s="14" t="s">
        <v>107</v>
      </c>
      <c r="B89" s="11">
        <v>262232550</v>
      </c>
      <c r="C89" s="11">
        <v>188741307</v>
      </c>
      <c r="D89" s="11">
        <v>73491243</v>
      </c>
      <c r="E89" s="30">
        <f t="shared" si="3"/>
        <v>0.28025217693226873</v>
      </c>
      <c r="F89" s="15" t="str">
        <f t="shared" si="4"/>
        <v>Amarillo</v>
      </c>
      <c r="G89" s="15" t="str">
        <f t="shared" si="5"/>
        <v>ABAJO</v>
      </c>
    </row>
    <row r="90" spans="1:7">
      <c r="A90" s="14" t="s">
        <v>108</v>
      </c>
      <c r="B90" s="11">
        <v>263588405</v>
      </c>
      <c r="C90" s="11">
        <v>190813277</v>
      </c>
      <c r="D90" s="11">
        <v>72775128</v>
      </c>
      <c r="E90" s="30">
        <f t="shared" si="3"/>
        <v>0.27609381376240733</v>
      </c>
      <c r="F90" s="15" t="str">
        <f t="shared" si="4"/>
        <v>Amarillo</v>
      </c>
      <c r="G90" s="15" t="str">
        <f t="shared" si="5"/>
        <v>ABAJO</v>
      </c>
    </row>
    <row r="91" spans="1:7">
      <c r="A91" s="14" t="s">
        <v>109</v>
      </c>
      <c r="B91" s="11">
        <v>266292927</v>
      </c>
      <c r="C91" s="11">
        <v>191161343</v>
      </c>
      <c r="D91" s="11">
        <v>75131584</v>
      </c>
      <c r="E91" s="30">
        <f t="shared" si="3"/>
        <v>0.28213886431914131</v>
      </c>
      <c r="F91" s="15" t="str">
        <f t="shared" si="4"/>
        <v>Amarillo</v>
      </c>
      <c r="G91" s="15" t="str">
        <f t="shared" si="5"/>
        <v>ARRIBA</v>
      </c>
    </row>
    <row r="92" spans="1:7">
      <c r="A92" s="14" t="s">
        <v>110</v>
      </c>
      <c r="B92" s="11">
        <v>264397089</v>
      </c>
      <c r="C92" s="11">
        <v>189945911</v>
      </c>
      <c r="D92" s="11">
        <v>74451178</v>
      </c>
      <c r="E92" s="30">
        <f t="shared" si="3"/>
        <v>0.28158849358587301</v>
      </c>
      <c r="F92" s="15" t="str">
        <f t="shared" si="4"/>
        <v>Amarillo</v>
      </c>
      <c r="G92" s="15" t="str">
        <f t="shared" si="5"/>
        <v>ABAJO</v>
      </c>
    </row>
    <row r="93" spans="1:7">
      <c r="A93" s="14" t="s">
        <v>111</v>
      </c>
      <c r="B93" s="11">
        <v>268770555</v>
      </c>
      <c r="C93" s="11">
        <v>194117973</v>
      </c>
      <c r="D93" s="11">
        <v>74652582</v>
      </c>
      <c r="E93" s="30">
        <f t="shared" si="3"/>
        <v>0.2777558055048106</v>
      </c>
      <c r="F93" s="15" t="str">
        <f t="shared" si="4"/>
        <v>Amarillo</v>
      </c>
      <c r="G93" s="15" t="str">
        <f t="shared" ref="G93:G98" si="6">IF(E93-E92&gt;0.0001,"ARRIBA",IF(E93-E92&lt;-0.0001,"ABAJO","IGUAL"))</f>
        <v>ABAJO</v>
      </c>
    </row>
    <row r="94" spans="1:7">
      <c r="A94" s="14" t="s">
        <v>112</v>
      </c>
      <c r="B94" s="11">
        <v>266638327</v>
      </c>
      <c r="C94" s="11">
        <v>190730362</v>
      </c>
      <c r="D94" s="11">
        <v>75907965</v>
      </c>
      <c r="E94" s="30">
        <f t="shared" ref="E94:E99" si="7">D94/B94</f>
        <v>0.2846851233056229</v>
      </c>
      <c r="F94" s="15" t="str">
        <f>IF(E94&gt;=36%,"Verde",IF(E94&lt;27%,"Rojo","Amarillo"))</f>
        <v>Amarillo</v>
      </c>
      <c r="G94" s="15" t="str">
        <f t="shared" si="6"/>
        <v>ARRIBA</v>
      </c>
    </row>
    <row r="95" spans="1:7">
      <c r="A95" s="14" t="s">
        <v>113</v>
      </c>
      <c r="B95" s="11">
        <v>276471282</v>
      </c>
      <c r="C95" s="11">
        <v>201526175</v>
      </c>
      <c r="D95" s="11">
        <v>74945107</v>
      </c>
      <c r="E95" s="30">
        <f t="shared" si="7"/>
        <v>0.27107736636458324</v>
      </c>
      <c r="F95" s="15" t="str">
        <f t="shared" ref="F95:F100" si="8">IF(E95&gt;=36%,"Verde",IF(E95&lt;27%,"Rojo","Amarillo"))</f>
        <v>Amarillo</v>
      </c>
      <c r="G95" s="15" t="str">
        <f t="shared" si="6"/>
        <v>ABAJO</v>
      </c>
    </row>
    <row r="96" spans="1:7">
      <c r="A96" s="14" t="s">
        <v>114</v>
      </c>
      <c r="B96" s="11">
        <v>301280832</v>
      </c>
      <c r="C96" s="11">
        <v>219862233</v>
      </c>
      <c r="D96" s="11">
        <v>81418599</v>
      </c>
      <c r="E96" s="30">
        <f t="shared" si="7"/>
        <v>0.27024154991712185</v>
      </c>
      <c r="F96" s="15" t="str">
        <f t="shared" si="8"/>
        <v>Amarillo</v>
      </c>
      <c r="G96" s="15" t="str">
        <f t="shared" si="6"/>
        <v>ABAJO</v>
      </c>
    </row>
    <row r="97" spans="1:9">
      <c r="A97" s="14" t="s">
        <v>115</v>
      </c>
      <c r="B97" s="11">
        <v>285976451</v>
      </c>
      <c r="C97" s="11">
        <v>207487512</v>
      </c>
      <c r="D97" s="11">
        <v>78488939</v>
      </c>
      <c r="E97" s="30">
        <f t="shared" si="7"/>
        <v>0.27445944841101622</v>
      </c>
      <c r="F97" s="15" t="str">
        <f t="shared" si="8"/>
        <v>Amarillo</v>
      </c>
      <c r="G97" s="15" t="str">
        <f t="shared" si="6"/>
        <v>ARRIBA</v>
      </c>
      <c r="I97" s="37"/>
    </row>
    <row r="98" spans="1:9">
      <c r="A98" s="14" t="s">
        <v>116</v>
      </c>
      <c r="B98" s="11">
        <v>273543652</v>
      </c>
      <c r="C98" s="11">
        <v>202464414</v>
      </c>
      <c r="D98" s="11">
        <v>71079238</v>
      </c>
      <c r="E98" s="30">
        <f t="shared" si="7"/>
        <v>0.25984605192007892</v>
      </c>
      <c r="F98" s="15" t="str">
        <f t="shared" si="8"/>
        <v>Rojo</v>
      </c>
      <c r="G98" s="15" t="str">
        <f t="shared" si="6"/>
        <v>ABAJO</v>
      </c>
      <c r="H98" s="5"/>
    </row>
    <row r="99" spans="1:9">
      <c r="A99" s="14" t="s">
        <v>140</v>
      </c>
      <c r="B99" s="11">
        <v>276024087</v>
      </c>
      <c r="C99" s="11">
        <v>199649375</v>
      </c>
      <c r="D99" s="11">
        <v>76374712</v>
      </c>
      <c r="E99" s="30">
        <f t="shared" si="7"/>
        <v>0.27669582328878423</v>
      </c>
      <c r="F99" s="15" t="str">
        <f t="shared" si="8"/>
        <v>Amarillo</v>
      </c>
      <c r="G99" s="15" t="str">
        <f t="shared" ref="G99:G104" si="9">IF(E99-E98&gt;0.0001,"ARRIBA",IF(E99-E98&lt;-0.0001,"ABAJO","IGUAL"))</f>
        <v>ARRIBA</v>
      </c>
    </row>
    <row r="100" spans="1:9">
      <c r="A100" s="14" t="s">
        <v>141</v>
      </c>
      <c r="B100" s="11">
        <v>285067375</v>
      </c>
      <c r="C100" s="11">
        <v>203753424</v>
      </c>
      <c r="D100" s="11">
        <v>81313951</v>
      </c>
      <c r="E100" s="30">
        <f>D100/B100</f>
        <v>0.28524467592968156</v>
      </c>
      <c r="F100" s="15" t="str">
        <f t="shared" si="8"/>
        <v>Amarillo</v>
      </c>
      <c r="G100" s="15" t="str">
        <f t="shared" si="9"/>
        <v>ARRIBA</v>
      </c>
    </row>
    <row r="101" spans="1:9">
      <c r="A101" s="14" t="s">
        <v>142</v>
      </c>
      <c r="B101" s="11">
        <v>308877693</v>
      </c>
      <c r="C101" s="11">
        <v>224251752</v>
      </c>
      <c r="D101" s="11">
        <v>84625941</v>
      </c>
      <c r="E101" s="30">
        <f>D101/B101</f>
        <v>0.27397880429002036</v>
      </c>
      <c r="F101" s="15" t="str">
        <f>IF(E101&gt;=36%,"Verde",IF(E101&lt;27%,"Rojo","Amarillo"))</f>
        <v>Amarillo</v>
      </c>
      <c r="G101" s="15" t="str">
        <f t="shared" si="9"/>
        <v>ABAJO</v>
      </c>
    </row>
    <row r="102" spans="1:9">
      <c r="A102" s="14" t="s">
        <v>143</v>
      </c>
      <c r="B102" s="11">
        <v>306462764</v>
      </c>
      <c r="C102" s="11">
        <v>223433846</v>
      </c>
      <c r="D102" s="11">
        <v>83028918</v>
      </c>
      <c r="E102" s="30">
        <f>D102/B102</f>
        <v>0.27092661084267972</v>
      </c>
      <c r="F102" s="15" t="str">
        <f>IF(E102&gt;=36%,"Verde",IF(E102&lt;27%,"Rojo","Amarillo"))</f>
        <v>Amarillo</v>
      </c>
      <c r="G102" s="15" t="str">
        <f t="shared" si="9"/>
        <v>ABAJO</v>
      </c>
    </row>
    <row r="103" spans="1:9">
      <c r="A103" s="14" t="s">
        <v>144</v>
      </c>
      <c r="B103" s="11">
        <v>303964253</v>
      </c>
      <c r="C103" s="11">
        <v>220807506</v>
      </c>
      <c r="D103" s="11">
        <v>83156747</v>
      </c>
      <c r="E103" s="30">
        <f>D103/B103</f>
        <v>0.27357410017552292</v>
      </c>
      <c r="F103" s="15" t="str">
        <f>IF(E103&gt;=36%,"Verde",IF(E103&lt;27%,"Rojo","Amarillo"))</f>
        <v>Amarillo</v>
      </c>
      <c r="G103" s="15" t="str">
        <f t="shared" si="9"/>
        <v>ARRIBA</v>
      </c>
    </row>
    <row r="104" spans="1:9">
      <c r="A104" s="14" t="s">
        <v>145</v>
      </c>
      <c r="B104" s="11">
        <v>327371560</v>
      </c>
      <c r="C104" s="11">
        <v>237685835</v>
      </c>
      <c r="D104" s="11">
        <v>89685725</v>
      </c>
      <c r="E104" s="30">
        <f>D104/B104</f>
        <v>0.27395698331278379</v>
      </c>
      <c r="F104" s="15" t="str">
        <f>IF(E104&gt;=36%,"Verde",IF(E104&lt;27%,"Rojo","Amarillo"))</f>
        <v>Amarillo</v>
      </c>
      <c r="G104" s="15" t="str">
        <f t="shared" si="9"/>
        <v>ARRIBA</v>
      </c>
    </row>
    <row r="106" spans="1:9">
      <c r="E106" s="5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42578125" defaultRowHeight="15"/>
  <cols>
    <col min="1" max="1" width="1.7109375" style="18" customWidth="1"/>
    <col min="2" max="16384" width="11.42578125" style="18"/>
  </cols>
  <sheetData>
    <row r="1" spans="1:13" ht="15.75">
      <c r="A1" s="68" t="s">
        <v>98</v>
      </c>
      <c r="B1" s="68" t="s">
        <v>121</v>
      </c>
      <c r="C1" s="68"/>
      <c r="D1" s="10" t="s">
        <v>122</v>
      </c>
      <c r="E1" s="10"/>
      <c r="F1" s="10"/>
      <c r="G1" s="10"/>
      <c r="H1" s="10"/>
      <c r="I1" s="10"/>
    </row>
    <row r="2" spans="1:13">
      <c r="C2" s="10"/>
      <c r="D2" s="10"/>
      <c r="E2" s="10"/>
      <c r="F2" s="10"/>
      <c r="G2" s="10"/>
      <c r="H2" s="10"/>
      <c r="I2" s="10"/>
    </row>
    <row r="3" spans="1:13" ht="15.75">
      <c r="C3" s="10"/>
      <c r="D3" s="10"/>
      <c r="E3" s="69" t="s">
        <v>124</v>
      </c>
      <c r="F3" s="70"/>
      <c r="G3" s="70"/>
      <c r="H3" s="70"/>
      <c r="I3" s="70"/>
      <c r="K3" s="69" t="s">
        <v>125</v>
      </c>
      <c r="L3" s="70"/>
      <c r="M3" s="70"/>
    </row>
    <row r="4" spans="1:13" ht="26.25" customHeight="1">
      <c r="A4" s="22"/>
      <c r="B4" s="22"/>
      <c r="C4" s="22"/>
      <c r="D4" s="22"/>
      <c r="E4" s="71" t="s">
        <v>126</v>
      </c>
      <c r="F4" s="72"/>
      <c r="G4" s="72"/>
      <c r="H4" s="72"/>
      <c r="I4" s="73"/>
      <c r="K4" s="71" t="s">
        <v>123</v>
      </c>
      <c r="L4" s="72"/>
      <c r="M4" s="72"/>
    </row>
    <row r="5" spans="1:13">
      <c r="B5" s="2" t="s">
        <v>96</v>
      </c>
      <c r="C5" s="2" t="s">
        <v>83</v>
      </c>
      <c r="D5" s="2" t="s">
        <v>84</v>
      </c>
      <c r="E5" s="2" t="s">
        <v>100</v>
      </c>
      <c r="F5" s="2" t="s">
        <v>101</v>
      </c>
      <c r="G5" s="2" t="s">
        <v>102</v>
      </c>
      <c r="H5" s="4" t="s">
        <v>95</v>
      </c>
      <c r="I5" s="4" t="s">
        <v>106</v>
      </c>
      <c r="K5" s="3" t="s">
        <v>100</v>
      </c>
      <c r="L5" s="3" t="s">
        <v>101</v>
      </c>
      <c r="M5" s="3" t="s">
        <v>102</v>
      </c>
    </row>
    <row r="6" spans="1:13">
      <c r="B6" s="23" t="s">
        <v>0</v>
      </c>
      <c r="C6" s="14">
        <v>2005</v>
      </c>
      <c r="D6" s="14">
        <v>1</v>
      </c>
      <c r="E6" s="7">
        <v>0.34783702850341797</v>
      </c>
      <c r="F6" s="8">
        <v>0.27991380691528323</v>
      </c>
      <c r="G6" s="8">
        <v>0.56341953277587886</v>
      </c>
      <c r="H6" s="24" t="str">
        <f>IF(E6&lt;27.4%,"VERDE",IF(E6&lt;34.3%,"AMARILLO","ROJO"))</f>
        <v>ROJO</v>
      </c>
      <c r="I6" s="24"/>
      <c r="K6" s="31">
        <v>0.85198473930358887</v>
      </c>
      <c r="L6" s="31">
        <v>0.79999130964279175</v>
      </c>
      <c r="M6" s="31">
        <v>0.97518527507781982</v>
      </c>
    </row>
    <row r="7" spans="1:13">
      <c r="B7" s="23" t="s">
        <v>1</v>
      </c>
      <c r="C7" s="14">
        <v>2005</v>
      </c>
      <c r="D7" s="14">
        <v>2</v>
      </c>
      <c r="E7" s="7">
        <v>0.36420783996582029</v>
      </c>
      <c r="F7" s="8">
        <v>0.29479064941406252</v>
      </c>
      <c r="G7" s="8">
        <v>0.5864705657958984</v>
      </c>
      <c r="H7" s="24" t="str">
        <f t="shared" ref="H7:H43" si="0">IF(E7&lt;27.4%,"VERDE",IF(E7&lt;34.3%,"AMARILLO","ROJO"))</f>
        <v>ROJO</v>
      </c>
      <c r="I7" s="24" t="str">
        <f>IF((E7-E6)&gt;0.001,"ARRIBA",IF(E7-E6&lt;-0.001,"ABAJO","IGUAL"))</f>
        <v>ARRIBA</v>
      </c>
      <c r="K7" s="31">
        <v>0.88801759481430054</v>
      </c>
      <c r="L7" s="31">
        <v>0.83332628011703491</v>
      </c>
      <c r="M7" s="31">
        <v>1.0177527666091919</v>
      </c>
    </row>
    <row r="8" spans="1:13">
      <c r="B8" s="25" t="s">
        <v>2</v>
      </c>
      <c r="C8" s="26">
        <v>2005</v>
      </c>
      <c r="D8" s="26">
        <v>3</v>
      </c>
      <c r="E8" s="7">
        <v>0.35798236846923825</v>
      </c>
      <c r="F8" s="8">
        <v>0.28873487472534182</v>
      </c>
      <c r="G8" s="8">
        <v>0.57906227111816411</v>
      </c>
      <c r="H8" s="24" t="str">
        <f t="shared" si="0"/>
        <v>ROJO</v>
      </c>
      <c r="I8" s="24" t="str">
        <f t="shared" ref="I8:I46" si="1">IF((E8-E7)&gt;0.001,"ARRIBA",IF(E8-E7&lt;-0.001,"ABAJO","IGUAL"))</f>
        <v>ABAJO</v>
      </c>
      <c r="K8" s="31">
        <v>0.87949329614639282</v>
      </c>
      <c r="L8" s="31">
        <v>0.82398289442062378</v>
      </c>
      <c r="M8" s="31">
        <v>1.011326789855957</v>
      </c>
    </row>
    <row r="9" spans="1:13">
      <c r="B9" s="23" t="s">
        <v>3</v>
      </c>
      <c r="C9" s="14">
        <v>2005</v>
      </c>
      <c r="D9" s="14">
        <v>4</v>
      </c>
      <c r="E9" s="9">
        <v>0.33670097351074219</v>
      </c>
      <c r="F9" s="13">
        <v>0.27150291442871094</v>
      </c>
      <c r="G9" s="13">
        <v>0.54385189056396488</v>
      </c>
      <c r="H9" s="24" t="str">
        <f t="shared" si="0"/>
        <v>AMARILLO</v>
      </c>
      <c r="I9" s="24" t="str">
        <f t="shared" si="1"/>
        <v>ABAJO</v>
      </c>
      <c r="K9" s="31">
        <v>0.83547651767730713</v>
      </c>
      <c r="L9" s="31">
        <v>0.79005557298660278</v>
      </c>
      <c r="M9" s="31">
        <v>0.94339942932128906</v>
      </c>
    </row>
    <row r="10" spans="1:13">
      <c r="B10" s="25" t="s">
        <v>4</v>
      </c>
      <c r="C10" s="26">
        <v>2006</v>
      </c>
      <c r="D10" s="14">
        <v>1</v>
      </c>
      <c r="E10" s="9">
        <v>0.34331794738769533</v>
      </c>
      <c r="F10" s="13">
        <v>0.27472545623779299</v>
      </c>
      <c r="G10" s="13">
        <v>0.56183372497558592</v>
      </c>
      <c r="H10" s="24" t="str">
        <f t="shared" si="0"/>
        <v>ROJO</v>
      </c>
      <c r="I10" s="24" t="str">
        <f t="shared" si="1"/>
        <v>ARRIBA</v>
      </c>
      <c r="K10" s="31">
        <v>0.85457473993301392</v>
      </c>
      <c r="L10" s="31">
        <v>0.80370134115219116</v>
      </c>
      <c r="M10" s="31">
        <v>0.97562724351882935</v>
      </c>
    </row>
    <row r="11" spans="1:13">
      <c r="B11" s="23" t="s">
        <v>5</v>
      </c>
      <c r="C11" s="14">
        <v>2006</v>
      </c>
      <c r="D11" s="14">
        <v>2</v>
      </c>
      <c r="E11" s="9">
        <v>0.32578330993652344</v>
      </c>
      <c r="F11" s="13">
        <v>0.25783409118652345</v>
      </c>
      <c r="G11" s="13">
        <v>0.54168178558349611</v>
      </c>
      <c r="H11" s="24" t="str">
        <f t="shared" si="0"/>
        <v>AMARILLO</v>
      </c>
      <c r="I11" s="24" t="str">
        <f t="shared" si="1"/>
        <v>ABAJO</v>
      </c>
      <c r="K11" s="31">
        <v>0.8245047926902771</v>
      </c>
      <c r="L11" s="31">
        <v>0.77210706472396851</v>
      </c>
      <c r="M11" s="31">
        <v>0.9493299126625061</v>
      </c>
    </row>
    <row r="12" spans="1:13">
      <c r="B12" s="23" t="s">
        <v>6</v>
      </c>
      <c r="C12" s="14">
        <v>2006</v>
      </c>
      <c r="D12" s="14">
        <v>3</v>
      </c>
      <c r="E12" s="9">
        <v>0.33668239593505861</v>
      </c>
      <c r="F12" s="13">
        <v>0.27194807052612302</v>
      </c>
      <c r="G12" s="13">
        <v>0.54291831970214843</v>
      </c>
      <c r="H12" s="24" t="str">
        <f t="shared" si="0"/>
        <v>AMARILLO</v>
      </c>
      <c r="I12" s="24" t="str">
        <f t="shared" si="1"/>
        <v>ARRIBA</v>
      </c>
      <c r="K12" s="31">
        <v>0.85433465242385864</v>
      </c>
      <c r="L12" s="31">
        <v>0.80805683135986328</v>
      </c>
      <c r="M12" s="31">
        <v>0.96463441848754883</v>
      </c>
    </row>
    <row r="13" spans="1:13">
      <c r="B13" s="23" t="s">
        <v>7</v>
      </c>
      <c r="C13" s="14">
        <v>2006</v>
      </c>
      <c r="D13" s="14">
        <v>4</v>
      </c>
      <c r="E13" s="9">
        <v>0.34341873168945314</v>
      </c>
      <c r="F13" s="13">
        <v>0.2768212127685547</v>
      </c>
      <c r="G13" s="13">
        <v>0.5549777221679687</v>
      </c>
      <c r="H13" s="24" t="str">
        <f t="shared" si="0"/>
        <v>ROJO</v>
      </c>
      <c r="I13" s="24" t="str">
        <f t="shared" si="1"/>
        <v>ARRIBA</v>
      </c>
      <c r="K13" s="31">
        <v>0.8717772364616394</v>
      </c>
      <c r="L13" s="31">
        <v>0.82771891355514526</v>
      </c>
      <c r="M13" s="31">
        <v>0.97685337066650391</v>
      </c>
    </row>
    <row r="14" spans="1:13">
      <c r="B14" s="23" t="s">
        <v>8</v>
      </c>
      <c r="C14" s="14">
        <v>2007</v>
      </c>
      <c r="D14" s="14">
        <v>1</v>
      </c>
      <c r="E14" s="9">
        <v>0.35153076171874997</v>
      </c>
      <c r="F14" s="13">
        <v>0.28411176681518557</v>
      </c>
      <c r="G14" s="13">
        <v>0.56527656555175776</v>
      </c>
      <c r="H14" s="24" t="str">
        <f t="shared" si="0"/>
        <v>ROJO</v>
      </c>
      <c r="I14" s="24" t="str">
        <f t="shared" si="1"/>
        <v>ARRIBA</v>
      </c>
      <c r="K14" s="31">
        <v>0.8898167610168457</v>
      </c>
      <c r="L14" s="31">
        <v>0.8469814658164978</v>
      </c>
      <c r="M14" s="31">
        <v>0.99204039573669434</v>
      </c>
    </row>
    <row r="15" spans="1:13">
      <c r="B15" s="23" t="s">
        <v>9</v>
      </c>
      <c r="C15" s="14">
        <v>2007</v>
      </c>
      <c r="D15" s="14">
        <v>2</v>
      </c>
      <c r="E15" s="9">
        <v>0.33109584808349607</v>
      </c>
      <c r="F15" s="13">
        <v>0.2657046890258789</v>
      </c>
      <c r="G15" s="13">
        <v>0.5385271453857422</v>
      </c>
      <c r="H15" s="24" t="str">
        <f t="shared" si="0"/>
        <v>AMARILLO</v>
      </c>
      <c r="I15" s="24" t="str">
        <f t="shared" si="1"/>
        <v>ABAJO</v>
      </c>
      <c r="K15" s="31">
        <v>0.84444767236709595</v>
      </c>
      <c r="L15" s="31">
        <v>0.79946339130401611</v>
      </c>
      <c r="M15" s="31">
        <v>0.95187497138977051</v>
      </c>
    </row>
    <row r="16" spans="1:13">
      <c r="B16" s="23" t="s">
        <v>10</v>
      </c>
      <c r="C16" s="14">
        <v>2007</v>
      </c>
      <c r="D16" s="14">
        <v>3</v>
      </c>
      <c r="E16" s="9">
        <v>0.339444580078125</v>
      </c>
      <c r="F16" s="13">
        <v>0.27422094345092773</v>
      </c>
      <c r="G16" s="13">
        <v>0.54461090087890629</v>
      </c>
      <c r="H16" s="24" t="str">
        <f t="shared" si="0"/>
        <v>AMARILLO</v>
      </c>
      <c r="I16" s="24" t="str">
        <f t="shared" si="1"/>
        <v>ARRIBA</v>
      </c>
      <c r="K16" s="31">
        <v>0.86493736505508423</v>
      </c>
      <c r="L16" s="31">
        <v>0.82734036445617676</v>
      </c>
      <c r="M16" s="31">
        <v>0.9547460675239563</v>
      </c>
    </row>
    <row r="17" spans="2:13">
      <c r="B17" s="23" t="s">
        <v>11</v>
      </c>
      <c r="C17" s="14">
        <v>2007</v>
      </c>
      <c r="D17" s="14">
        <v>4</v>
      </c>
      <c r="E17" s="9">
        <v>0.33132774353027344</v>
      </c>
      <c r="F17" s="13">
        <v>0.26652074813842774</v>
      </c>
      <c r="G17" s="13">
        <v>0.53522926330566412</v>
      </c>
      <c r="H17" s="24" t="str">
        <f t="shared" si="0"/>
        <v>AMARILLO</v>
      </c>
      <c r="I17" s="24" t="str">
        <f t="shared" si="1"/>
        <v>ABAJO</v>
      </c>
      <c r="K17" s="31">
        <v>0.86406433582305908</v>
      </c>
      <c r="L17" s="31">
        <v>0.83280491828918457</v>
      </c>
      <c r="M17" s="31">
        <v>0.93875414133071899</v>
      </c>
    </row>
    <row r="18" spans="2:13">
      <c r="B18" s="23" t="s">
        <v>12</v>
      </c>
      <c r="C18" s="14">
        <v>2008</v>
      </c>
      <c r="D18" s="14">
        <v>1</v>
      </c>
      <c r="E18" s="9">
        <v>0.33171512603759767</v>
      </c>
      <c r="F18" s="13">
        <v>0.26873556137084958</v>
      </c>
      <c r="G18" s="13">
        <v>0.53049053192138673</v>
      </c>
      <c r="H18" s="24" t="str">
        <f t="shared" si="0"/>
        <v>AMARILLO</v>
      </c>
      <c r="I18" s="24" t="str">
        <f t="shared" si="1"/>
        <v>IGUAL</v>
      </c>
      <c r="K18" s="31">
        <v>0.85768699645996094</v>
      </c>
      <c r="L18" s="31">
        <v>0.82473516464233398</v>
      </c>
      <c r="M18" s="31">
        <v>0.93645358085632324</v>
      </c>
    </row>
    <row r="19" spans="2:13">
      <c r="B19" s="23" t="s">
        <v>13</v>
      </c>
      <c r="C19" s="14">
        <v>2008</v>
      </c>
      <c r="D19" s="14">
        <v>2</v>
      </c>
      <c r="E19" s="9">
        <v>0.32872020721435546</v>
      </c>
      <c r="F19" s="13">
        <v>0.26653099060058594</v>
      </c>
      <c r="G19" s="13">
        <v>0.52382038116455076</v>
      </c>
      <c r="H19" s="24" t="str">
        <f t="shared" si="0"/>
        <v>AMARILLO</v>
      </c>
      <c r="I19" s="24" t="str">
        <f t="shared" si="1"/>
        <v>ABAJO</v>
      </c>
      <c r="K19" s="31">
        <v>0.85740631818771362</v>
      </c>
      <c r="L19" s="31">
        <v>0.8277251124382019</v>
      </c>
      <c r="M19" s="31">
        <v>0.92837220430374146</v>
      </c>
    </row>
    <row r="20" spans="2:13">
      <c r="B20" s="23" t="s">
        <v>14</v>
      </c>
      <c r="C20" s="14">
        <v>2008</v>
      </c>
      <c r="D20" s="14">
        <v>3</v>
      </c>
      <c r="E20" s="9">
        <v>0.35753578186035156</v>
      </c>
      <c r="F20" s="13">
        <v>0.29596920013427735</v>
      </c>
      <c r="G20" s="13">
        <v>0.5524772644042969</v>
      </c>
      <c r="H20" s="24" t="str">
        <f t="shared" si="0"/>
        <v>ROJO</v>
      </c>
      <c r="I20" s="24" t="str">
        <f t="shared" si="1"/>
        <v>ARRIBA</v>
      </c>
      <c r="K20" s="31">
        <v>0.92388403415679932</v>
      </c>
      <c r="L20" s="31">
        <v>0.90171575546264648</v>
      </c>
      <c r="M20" s="31">
        <v>0.97688812017440796</v>
      </c>
    </row>
    <row r="21" spans="2:13">
      <c r="B21" s="23" t="s">
        <v>15</v>
      </c>
      <c r="C21" s="14">
        <v>2008</v>
      </c>
      <c r="D21" s="14">
        <v>4</v>
      </c>
      <c r="E21" s="9">
        <v>0.37364208221435546</v>
      </c>
      <c r="F21" s="13">
        <v>0.31486383438110349</v>
      </c>
      <c r="G21" s="13">
        <v>0.55743679046630856</v>
      </c>
      <c r="H21" s="24" t="str">
        <f t="shared" si="0"/>
        <v>ROJO</v>
      </c>
      <c r="I21" s="24" t="str">
        <f t="shared" si="1"/>
        <v>ARRIBA</v>
      </c>
      <c r="K21" s="31">
        <v>0.9732813835144043</v>
      </c>
      <c r="L21" s="31">
        <v>0.96865880489349365</v>
      </c>
      <c r="M21" s="31">
        <v>0.98431652784347534</v>
      </c>
    </row>
    <row r="22" spans="2:13">
      <c r="B22" s="23" t="s">
        <v>16</v>
      </c>
      <c r="C22" s="14">
        <v>2009</v>
      </c>
      <c r="D22" s="14">
        <v>1</v>
      </c>
      <c r="E22" s="9">
        <v>0.37264019012451172</v>
      </c>
      <c r="F22" s="13">
        <v>0.31453077316284178</v>
      </c>
      <c r="G22" s="13">
        <v>0.55342918395996099</v>
      </c>
      <c r="H22" s="24" t="str">
        <f t="shared" si="0"/>
        <v>ROJO</v>
      </c>
      <c r="I22" s="24" t="str">
        <f t="shared" si="1"/>
        <v>ABAJO</v>
      </c>
      <c r="K22" s="31">
        <v>0.96537983417510986</v>
      </c>
      <c r="L22" s="31">
        <v>0.96238476037979126</v>
      </c>
      <c r="M22" s="31">
        <v>0.97252631187438965</v>
      </c>
    </row>
    <row r="23" spans="2:13">
      <c r="B23" s="23" t="s">
        <v>17</v>
      </c>
      <c r="C23" s="14">
        <v>2009</v>
      </c>
      <c r="D23" s="14">
        <v>2</v>
      </c>
      <c r="E23" s="9">
        <v>0.38731586456298828</v>
      </c>
      <c r="F23" s="13">
        <v>0.32804878234863283</v>
      </c>
      <c r="G23" s="13">
        <v>0.57248165130615236</v>
      </c>
      <c r="H23" s="24" t="str">
        <f t="shared" si="0"/>
        <v>ROJO</v>
      </c>
      <c r="I23" s="24" t="str">
        <f t="shared" si="1"/>
        <v>ARRIBA</v>
      </c>
      <c r="K23" s="31">
        <v>0.99930500984191895</v>
      </c>
      <c r="L23" s="31">
        <v>0.99771356582641602</v>
      </c>
      <c r="M23" s="31">
        <v>1.0030974149703979</v>
      </c>
    </row>
    <row r="24" spans="2:13">
      <c r="B24" s="23" t="s">
        <v>18</v>
      </c>
      <c r="C24" s="14">
        <v>2009</v>
      </c>
      <c r="D24" s="14">
        <v>3</v>
      </c>
      <c r="E24" s="9">
        <v>0.3951779556274414</v>
      </c>
      <c r="F24" s="13">
        <v>0.33581588745117186</v>
      </c>
      <c r="G24" s="13">
        <v>0.57816764831542966</v>
      </c>
      <c r="H24" s="24" t="str">
        <f t="shared" si="0"/>
        <v>ROJO</v>
      </c>
      <c r="I24" s="24" t="str">
        <f t="shared" si="1"/>
        <v>ARRIBA</v>
      </c>
      <c r="K24" s="31">
        <v>1.0169730186462402</v>
      </c>
      <c r="L24" s="31">
        <v>1.0142642259597778</v>
      </c>
      <c r="M24" s="31">
        <v>1.0234451293945313</v>
      </c>
    </row>
    <row r="25" spans="2:13">
      <c r="B25" s="23" t="s">
        <v>19</v>
      </c>
      <c r="C25" s="14">
        <v>2009</v>
      </c>
      <c r="D25" s="14">
        <v>4</v>
      </c>
      <c r="E25" s="9">
        <v>0.38920734405517576</v>
      </c>
      <c r="F25" s="13">
        <v>0.33277469635009765</v>
      </c>
      <c r="G25" s="13">
        <v>0.5633265686035156</v>
      </c>
      <c r="H25" s="24" t="str">
        <f t="shared" si="0"/>
        <v>ROJO</v>
      </c>
      <c r="I25" s="24" t="str">
        <f t="shared" si="1"/>
        <v>ABAJO</v>
      </c>
      <c r="K25" s="31">
        <v>1.0289485454559326</v>
      </c>
      <c r="L25" s="31">
        <v>1.0399943590164185</v>
      </c>
      <c r="M25" s="31">
        <v>1.0025125741958618</v>
      </c>
    </row>
    <row r="26" spans="2:13">
      <c r="B26" s="23" t="s">
        <v>94</v>
      </c>
      <c r="C26" s="14">
        <v>2010</v>
      </c>
      <c r="D26" s="14">
        <v>1</v>
      </c>
      <c r="E26" s="9">
        <v>0.38826469421386717</v>
      </c>
      <c r="F26" s="13">
        <v>0.33072853088378906</v>
      </c>
      <c r="G26" s="13">
        <v>0.56669593811035157</v>
      </c>
      <c r="H26" s="24" t="str">
        <f t="shared" si="0"/>
        <v>ROJO</v>
      </c>
      <c r="I26" s="24" t="str">
        <f t="shared" si="1"/>
        <v>IGUAL</v>
      </c>
      <c r="K26" s="31">
        <v>1</v>
      </c>
      <c r="L26" s="31">
        <v>1</v>
      </c>
      <c r="M26" s="31">
        <v>1</v>
      </c>
    </row>
    <row r="27" spans="2:13">
      <c r="B27" s="23" t="s">
        <v>21</v>
      </c>
      <c r="C27" s="14">
        <v>2010</v>
      </c>
      <c r="D27" s="14">
        <v>2</v>
      </c>
      <c r="E27" s="9">
        <v>0.38268207550048827</v>
      </c>
      <c r="F27" s="13">
        <v>0.3250849533081055</v>
      </c>
      <c r="G27" s="13">
        <v>0.56037406921386723</v>
      </c>
      <c r="H27" s="24" t="str">
        <f t="shared" si="0"/>
        <v>ROJO</v>
      </c>
      <c r="I27" s="24" t="str">
        <f t="shared" si="1"/>
        <v>ABAJO</v>
      </c>
      <c r="K27" s="31">
        <v>0.99331462383270264</v>
      </c>
      <c r="L27" s="31">
        <v>0.99458211660385132</v>
      </c>
      <c r="M27" s="31">
        <v>0.9902833104133606</v>
      </c>
    </row>
    <row r="28" spans="2:13">
      <c r="B28" s="23" t="s">
        <v>22</v>
      </c>
      <c r="C28" s="14">
        <v>2010</v>
      </c>
      <c r="D28" s="14">
        <v>3</v>
      </c>
      <c r="E28" s="9">
        <v>0.38005798339843749</v>
      </c>
      <c r="F28" s="13">
        <v>0.32336257934570312</v>
      </c>
      <c r="G28" s="13">
        <v>0.55567539215087891</v>
      </c>
      <c r="H28" s="24" t="str">
        <f t="shared" si="0"/>
        <v>ROJO</v>
      </c>
      <c r="I28" s="24" t="str">
        <f t="shared" si="1"/>
        <v>ABAJO</v>
      </c>
      <c r="K28" s="31">
        <v>0.99823999404907227</v>
      </c>
      <c r="L28" s="31">
        <v>1.0013414621353149</v>
      </c>
      <c r="M28" s="31">
        <v>0.99081873893737793</v>
      </c>
    </row>
    <row r="29" spans="2:13">
      <c r="B29" s="23" t="s">
        <v>23</v>
      </c>
      <c r="C29" s="14">
        <v>2010</v>
      </c>
      <c r="D29" s="14">
        <v>4</v>
      </c>
      <c r="E29" s="9">
        <v>0.40034473419189454</v>
      </c>
      <c r="F29" s="13">
        <v>0.34465690612792971</v>
      </c>
      <c r="G29" s="13">
        <v>0.57089950561523439</v>
      </c>
      <c r="H29" s="24" t="str">
        <f t="shared" si="0"/>
        <v>ROJO</v>
      </c>
      <c r="I29" s="24" t="str">
        <f t="shared" si="1"/>
        <v>ARRIBA</v>
      </c>
      <c r="K29" s="31">
        <v>1.0405393838882446</v>
      </c>
      <c r="L29" s="31">
        <v>1.0549261569976807</v>
      </c>
      <c r="M29" s="31">
        <v>1.006112813949585</v>
      </c>
    </row>
    <row r="30" spans="2:13">
      <c r="B30" s="23" t="s">
        <v>24</v>
      </c>
      <c r="C30" s="14">
        <v>2011</v>
      </c>
      <c r="D30" s="14">
        <v>1</v>
      </c>
      <c r="E30" s="9">
        <v>0.38372516632080078</v>
      </c>
      <c r="F30" s="13">
        <v>0.32776874542236328</v>
      </c>
      <c r="G30" s="13">
        <v>0.55582862854003912</v>
      </c>
      <c r="H30" s="24" t="str">
        <f t="shared" si="0"/>
        <v>ROJO</v>
      </c>
      <c r="I30" s="24" t="str">
        <f t="shared" si="1"/>
        <v>ABAJO</v>
      </c>
      <c r="K30" s="31">
        <v>1.0203970670700073</v>
      </c>
      <c r="L30" s="31">
        <v>1.0277900695800781</v>
      </c>
      <c r="M30" s="31">
        <v>1.0027004480361938</v>
      </c>
    </row>
    <row r="31" spans="2:13">
      <c r="B31" s="23" t="s">
        <v>25</v>
      </c>
      <c r="C31" s="14">
        <v>2011</v>
      </c>
      <c r="D31" s="14">
        <v>2</v>
      </c>
      <c r="E31" s="9">
        <v>0.38218212127685547</v>
      </c>
      <c r="F31" s="13">
        <v>0.32598903656005862</v>
      </c>
      <c r="G31" s="13">
        <v>0.5548001480102539</v>
      </c>
      <c r="H31" s="24" t="str">
        <f t="shared" si="0"/>
        <v>ROJO</v>
      </c>
      <c r="I31" s="24" t="str">
        <f t="shared" si="1"/>
        <v>ABAJO</v>
      </c>
      <c r="K31" s="31">
        <v>1.0284320116043091</v>
      </c>
      <c r="L31" s="31">
        <v>1.0422477722167969</v>
      </c>
      <c r="M31" s="31">
        <v>0.99536615610122681</v>
      </c>
    </row>
    <row r="32" spans="2:13">
      <c r="B32" s="23" t="s">
        <v>26</v>
      </c>
      <c r="C32" s="14">
        <v>2011</v>
      </c>
      <c r="D32" s="14">
        <v>3</v>
      </c>
      <c r="E32" s="9">
        <v>0.38916378021240233</v>
      </c>
      <c r="F32" s="13">
        <v>0.33064552307128908</v>
      </c>
      <c r="G32" s="13">
        <v>0.56667121887207028</v>
      </c>
      <c r="H32" s="24" t="str">
        <f t="shared" si="0"/>
        <v>ROJO</v>
      </c>
      <c r="I32" s="24" t="str">
        <f t="shared" si="1"/>
        <v>ARRIBA</v>
      </c>
      <c r="K32" s="31">
        <v>1.0428453683853149</v>
      </c>
      <c r="L32" s="31">
        <v>1.0567947626113892</v>
      </c>
      <c r="M32" s="31">
        <v>1.0094602108001709</v>
      </c>
    </row>
    <row r="33" spans="2:13">
      <c r="B33" s="23" t="s">
        <v>27</v>
      </c>
      <c r="C33" s="14">
        <v>2011</v>
      </c>
      <c r="D33" s="14">
        <v>4</v>
      </c>
      <c r="E33" s="9">
        <v>0.39294422149658204</v>
      </c>
      <c r="F33" s="13">
        <v>0.33673763275146484</v>
      </c>
      <c r="G33" s="13">
        <v>0.56189411163330083</v>
      </c>
      <c r="H33" s="24" t="str">
        <f t="shared" si="0"/>
        <v>ROJO</v>
      </c>
      <c r="I33" s="24" t="str">
        <f t="shared" si="1"/>
        <v>ARRIBA</v>
      </c>
      <c r="K33" s="31">
        <v>1.0582736730575562</v>
      </c>
      <c r="L33" s="31">
        <v>1.0795979499816895</v>
      </c>
      <c r="M33" s="31">
        <v>1.0072472095489502</v>
      </c>
    </row>
    <row r="34" spans="2:13">
      <c r="B34" s="23" t="s">
        <v>28</v>
      </c>
      <c r="C34" s="14">
        <v>2012</v>
      </c>
      <c r="D34" s="14">
        <v>1</v>
      </c>
      <c r="E34" s="9">
        <v>0.3978081512451172</v>
      </c>
      <c r="F34" s="13">
        <v>0.34605300903320313</v>
      </c>
      <c r="G34" s="13">
        <v>0.55573799133300783</v>
      </c>
      <c r="H34" s="24" t="str">
        <f t="shared" si="0"/>
        <v>ROJO</v>
      </c>
      <c r="I34" s="24" t="str">
        <f t="shared" si="1"/>
        <v>ARRIBA</v>
      </c>
      <c r="K34" s="31">
        <v>1.051888108253479</v>
      </c>
      <c r="L34" s="31">
        <v>1.0794193744659424</v>
      </c>
      <c r="M34" s="31">
        <v>0.98601490259170532</v>
      </c>
    </row>
    <row r="35" spans="2:13">
      <c r="B35" s="23" t="s">
        <v>29</v>
      </c>
      <c r="C35" s="14">
        <v>2012</v>
      </c>
      <c r="D35" s="14">
        <v>2</v>
      </c>
      <c r="E35" s="9">
        <v>0.38906085968017579</v>
      </c>
      <c r="F35" s="13">
        <v>0.33736499786376956</v>
      </c>
      <c r="G35" s="13">
        <v>0.54743240356445311</v>
      </c>
      <c r="H35" s="24" t="str">
        <f t="shared" si="0"/>
        <v>ROJO</v>
      </c>
      <c r="I35" s="24" t="str">
        <f t="shared" si="1"/>
        <v>ABAJO</v>
      </c>
      <c r="K35" s="31">
        <v>1.0462402105331421</v>
      </c>
      <c r="L35" s="31">
        <v>1.0717406272888184</v>
      </c>
      <c r="M35" s="31">
        <v>0.98523294925689697</v>
      </c>
    </row>
    <row r="36" spans="2:13">
      <c r="B36" s="23" t="s">
        <v>30</v>
      </c>
      <c r="C36" s="14">
        <v>2012</v>
      </c>
      <c r="D36" s="14">
        <v>3</v>
      </c>
      <c r="E36" s="9">
        <v>0.40454879760742185</v>
      </c>
      <c r="F36" s="13">
        <v>0.34846214294433592</v>
      </c>
      <c r="G36" s="13">
        <v>0.57586177825927731</v>
      </c>
      <c r="H36" s="24" t="str">
        <f t="shared" si="0"/>
        <v>ROJO</v>
      </c>
      <c r="I36" s="24" t="str">
        <f t="shared" si="1"/>
        <v>ARRIBA</v>
      </c>
      <c r="K36" s="31">
        <v>1.0890165567398071</v>
      </c>
      <c r="L36" s="31">
        <v>1.11203932762146</v>
      </c>
      <c r="M36" s="31">
        <v>1.0339484214782715</v>
      </c>
    </row>
    <row r="37" spans="2:13">
      <c r="B37" s="23" t="s">
        <v>69</v>
      </c>
      <c r="C37" s="14">
        <v>2012</v>
      </c>
      <c r="D37" s="14">
        <v>4</v>
      </c>
      <c r="E37" s="9">
        <v>0.41057723999023438</v>
      </c>
      <c r="F37" s="13">
        <v>0.3576918411254883</v>
      </c>
      <c r="G37" s="13">
        <v>0.57077110290527344</v>
      </c>
      <c r="H37" s="24" t="str">
        <f t="shared" si="0"/>
        <v>ROJO</v>
      </c>
      <c r="I37" s="24" t="str">
        <f t="shared" si="1"/>
        <v>ARRIBA</v>
      </c>
      <c r="K37" s="31">
        <v>1.0972969532012939</v>
      </c>
      <c r="L37" s="31">
        <v>1.1286269426345825</v>
      </c>
      <c r="M37" s="31">
        <v>1.0223551988601685</v>
      </c>
    </row>
    <row r="38" spans="2:13">
      <c r="B38" s="23" t="s">
        <v>78</v>
      </c>
      <c r="C38" s="14">
        <v>2013</v>
      </c>
      <c r="D38" s="14">
        <v>1</v>
      </c>
      <c r="E38" s="9">
        <v>0.40399486541748048</v>
      </c>
      <c r="F38" s="13">
        <v>0.34968975067138675</v>
      </c>
      <c r="G38" s="13">
        <v>0.56838531494140621</v>
      </c>
      <c r="H38" s="24" t="str">
        <f t="shared" si="0"/>
        <v>ROJO</v>
      </c>
      <c r="I38" s="24" t="str">
        <f t="shared" si="1"/>
        <v>ABAJO</v>
      </c>
      <c r="K38" s="31">
        <v>1.0929358005523682</v>
      </c>
      <c r="L38" s="31">
        <v>1.1210895776748657</v>
      </c>
      <c r="M38" s="31">
        <v>1.0256029367446899</v>
      </c>
    </row>
    <row r="39" spans="2:13">
      <c r="B39" s="23" t="s">
        <v>79</v>
      </c>
      <c r="C39" s="14">
        <v>2013</v>
      </c>
      <c r="D39" s="14">
        <v>2</v>
      </c>
      <c r="E39" s="9">
        <v>0.40975959777832033</v>
      </c>
      <c r="F39" s="13">
        <v>0.35329902648925782</v>
      </c>
      <c r="G39" s="13">
        <v>0.58133457183837889</v>
      </c>
      <c r="H39" s="24" t="str">
        <f t="shared" si="0"/>
        <v>ROJO</v>
      </c>
      <c r="I39" s="24" t="str">
        <f t="shared" si="1"/>
        <v>ARRIBA</v>
      </c>
      <c r="K39" s="31">
        <v>1.1072452068328857</v>
      </c>
      <c r="L39" s="31">
        <v>1.1349226236343384</v>
      </c>
      <c r="M39" s="31">
        <v>1.041060209274292</v>
      </c>
    </row>
    <row r="40" spans="2:13">
      <c r="B40" s="23" t="s">
        <v>85</v>
      </c>
      <c r="C40" s="14">
        <v>2013</v>
      </c>
      <c r="D40" s="14">
        <v>3</v>
      </c>
      <c r="E40" s="9">
        <v>0.41584995269775393</v>
      </c>
      <c r="F40" s="13">
        <v>0.36187393188476563</v>
      </c>
      <c r="G40" s="13">
        <v>0.58019832611083988</v>
      </c>
      <c r="H40" s="24" t="str">
        <f t="shared" si="0"/>
        <v>ROJO</v>
      </c>
      <c r="I40" s="24" t="str">
        <f t="shared" si="1"/>
        <v>ARRIBA</v>
      </c>
      <c r="K40" s="31">
        <v>1.128082275390625</v>
      </c>
      <c r="L40" s="31">
        <v>1.1651177406311035</v>
      </c>
      <c r="M40" s="31">
        <v>1.0395087003707886</v>
      </c>
    </row>
    <row r="41" spans="2:13">
      <c r="B41" s="23" t="s">
        <v>86</v>
      </c>
      <c r="C41" s="14">
        <v>2013</v>
      </c>
      <c r="D41" s="14">
        <v>4</v>
      </c>
      <c r="E41" s="9">
        <v>0.41142940521240234</v>
      </c>
      <c r="F41" s="13">
        <v>0.36026405334472655</v>
      </c>
      <c r="G41" s="13">
        <v>0.56533298492431638</v>
      </c>
      <c r="H41" s="24" t="str">
        <f t="shared" si="0"/>
        <v>ROJO</v>
      </c>
      <c r="I41" s="24" t="str">
        <f t="shared" si="1"/>
        <v>ABAJO</v>
      </c>
      <c r="K41" s="31">
        <v>1.126956582069397</v>
      </c>
      <c r="L41" s="31">
        <v>1.1714602708816528</v>
      </c>
      <c r="M41" s="31">
        <v>1.0205147266387939</v>
      </c>
    </row>
    <row r="42" spans="2:13">
      <c r="B42" s="23" t="s">
        <v>105</v>
      </c>
      <c r="C42" s="14">
        <v>2014</v>
      </c>
      <c r="D42" s="14">
        <v>1</v>
      </c>
      <c r="E42" s="9">
        <v>0.42031352996826171</v>
      </c>
      <c r="F42" s="13">
        <v>0.36771289825439452</v>
      </c>
      <c r="G42" s="13">
        <v>0.58042781829833989</v>
      </c>
      <c r="H42" s="24" t="str">
        <f t="shared" si="0"/>
        <v>ROJO</v>
      </c>
      <c r="I42" s="24" t="str">
        <f t="shared" si="1"/>
        <v>ARRIBA</v>
      </c>
      <c r="K42" s="31">
        <v>1.1307109594345093</v>
      </c>
      <c r="L42" s="31">
        <v>1.1678825616836548</v>
      </c>
      <c r="M42" s="31">
        <v>1.0418288707733154</v>
      </c>
    </row>
    <row r="43" spans="2:13">
      <c r="B43" s="23" t="s">
        <v>103</v>
      </c>
      <c r="C43" s="14">
        <v>2014</v>
      </c>
      <c r="D43" s="14">
        <v>2</v>
      </c>
      <c r="E43" s="9">
        <v>0.4164604187011719</v>
      </c>
      <c r="F43" s="13">
        <v>0.37233249664306639</v>
      </c>
      <c r="G43" s="13">
        <v>0.54962184906005862</v>
      </c>
      <c r="H43" s="24" t="str">
        <f t="shared" si="0"/>
        <v>ROJO</v>
      </c>
      <c r="I43" s="24" t="str">
        <f t="shared" si="1"/>
        <v>ABAJO</v>
      </c>
      <c r="K43" s="31">
        <v>1.1362874507904053</v>
      </c>
      <c r="L43" s="31">
        <v>1.1935338973999023</v>
      </c>
      <c r="M43" s="31">
        <v>0.99935686588287354</v>
      </c>
    </row>
    <row r="44" spans="2:13">
      <c r="B44" s="23" t="s">
        <v>107</v>
      </c>
      <c r="C44" s="14">
        <v>2014</v>
      </c>
      <c r="D44" s="14">
        <v>3</v>
      </c>
      <c r="E44" s="9">
        <v>0.42747623443603516</v>
      </c>
      <c r="F44" s="13">
        <v>0.37559402465820313</v>
      </c>
      <c r="G44" s="13">
        <v>0.58271057128906245</v>
      </c>
      <c r="H44" s="24" t="str">
        <f>IF(E44&lt;27.4%,"VERDE",IF(E44&lt;34.3%,"AMARILLO","ROJO"))</f>
        <v>ROJO</v>
      </c>
      <c r="I44" s="24" t="str">
        <f t="shared" si="1"/>
        <v>ARRIBA</v>
      </c>
      <c r="K44" s="31">
        <v>1.1634114980697632</v>
      </c>
      <c r="L44" s="31">
        <v>1.209017276763916</v>
      </c>
      <c r="M44" s="31">
        <v>1.0543593168258667</v>
      </c>
    </row>
    <row r="45" spans="2:13">
      <c r="B45" s="23" t="s">
        <v>108</v>
      </c>
      <c r="C45" s="14">
        <v>2014</v>
      </c>
      <c r="D45" s="14">
        <v>4</v>
      </c>
      <c r="E45" s="9">
        <v>0.42876365661621096</v>
      </c>
      <c r="F45" s="13">
        <v>0.37816642761230468</v>
      </c>
      <c r="G45" s="13">
        <v>0.58084697723388667</v>
      </c>
      <c r="H45" s="24" t="str">
        <f>IF(E45&lt;27.4%,"VERDE",IF(E45&lt;34.3%,"AMARILLO","ROJO"))</f>
        <v>ROJO</v>
      </c>
      <c r="I45" s="24" t="str">
        <f t="shared" si="1"/>
        <v>ARRIBA</v>
      </c>
      <c r="K45" s="31">
        <v>1.1684855222702026</v>
      </c>
      <c r="L45" s="31">
        <v>1.2173459529876709</v>
      </c>
      <c r="M45" s="31">
        <v>1.0516502857208252</v>
      </c>
    </row>
    <row r="46" spans="2:13">
      <c r="B46" s="23" t="s">
        <v>140</v>
      </c>
      <c r="C46" s="14">
        <v>2015</v>
      </c>
      <c r="D46" s="14">
        <v>1</v>
      </c>
      <c r="E46" s="9">
        <v>0.41376266479492102</v>
      </c>
      <c r="F46" s="13">
        <v>0.36363353729248049</v>
      </c>
      <c r="G46" s="13">
        <v>0.56441947937011705</v>
      </c>
      <c r="H46" s="24" t="str">
        <f>IF(E46&lt;27.4%,"VERDE",IF(E46&lt;34.3%,"AMARILLO","ROJO"))</f>
        <v>ROJO</v>
      </c>
      <c r="I46" s="24" t="str">
        <f t="shared" si="1"/>
        <v>ABAJO</v>
      </c>
      <c r="K46" s="31">
        <v>1.1684855222702026</v>
      </c>
      <c r="L46" s="31">
        <v>1.2173459529876709</v>
      </c>
      <c r="M46" s="31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Competitividad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Ana Gutierrez</cp:lastModifiedBy>
  <dcterms:created xsi:type="dcterms:W3CDTF">2013-03-08T16:32:02Z</dcterms:created>
  <dcterms:modified xsi:type="dcterms:W3CDTF">2020-06-16T16:31:11Z</dcterms:modified>
</cp:coreProperties>
</file>