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naBerthaGutiérrez\MCV Team Dropbox\MCV\MCV_MATERIALES\Nueva página web\Datos descargables\"/>
    </mc:Choice>
  </mc:AlternateContent>
  <xr:revisionPtr revIDLastSave="0" documentId="13_ncr:1_{2A83BF8C-1FD9-4C0A-AB48-C9F31020EF58}" xr6:coauthVersionLast="46" xr6:coauthVersionMax="46" xr10:uidLastSave="{00000000-0000-0000-0000-000000000000}"/>
  <bookViews>
    <workbookView xWindow="-120" yWindow="-120" windowWidth="20730" windowHeight="11160" tabRatio="953" xr2:uid="{00000000-000D-0000-FFFF-FFFF00000000}"/>
  </bookViews>
  <sheets>
    <sheet name="Generación de empleos" sheetId="4" r:id="rId1"/>
    <sheet name="9. Contenido Nacional" sheetId="62" state="hidden" r:id="rId2"/>
    <sheet name="Bienestar_ITLP" sheetId="6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5" i="4" l="1"/>
  <c r="C284" i="4" l="1"/>
  <c r="C283" i="4" l="1"/>
  <c r="C281" i="4" l="1"/>
  <c r="C280" i="4" l="1"/>
  <c r="C279" i="4" l="1"/>
  <c r="C278" i="4" l="1"/>
  <c r="C277" i="4" l="1"/>
  <c r="C274" i="4" l="1"/>
  <c r="C275" i="4"/>
  <c r="C273" i="4"/>
  <c r="C263" i="4"/>
  <c r="E104" i="62"/>
  <c r="F104" i="62" s="1"/>
  <c r="E103" i="62"/>
  <c r="F103" i="62"/>
  <c r="E102" i="62"/>
  <c r="F102" i="62"/>
  <c r="E101" i="62"/>
  <c r="F101" i="62" s="1"/>
  <c r="I8" i="67"/>
  <c r="I9" i="67"/>
  <c r="I10" i="67"/>
  <c r="I11" i="67"/>
  <c r="I12" i="67"/>
  <c r="I13" i="67"/>
  <c r="I14" i="67"/>
  <c r="I15" i="67"/>
  <c r="I16" i="67"/>
  <c r="I17" i="67"/>
  <c r="I18" i="67"/>
  <c r="I19" i="67"/>
  <c r="I20" i="67"/>
  <c r="I21" i="67"/>
  <c r="I22" i="67"/>
  <c r="I23" i="67"/>
  <c r="I24" i="67"/>
  <c r="I25" i="67"/>
  <c r="I26" i="67"/>
  <c r="I27" i="67"/>
  <c r="I28" i="67"/>
  <c r="I29" i="67"/>
  <c r="I30" i="67"/>
  <c r="I31" i="67"/>
  <c r="I32" i="67"/>
  <c r="I33" i="67"/>
  <c r="I34" i="67"/>
  <c r="I35" i="67"/>
  <c r="I36" i="67"/>
  <c r="I37" i="67"/>
  <c r="I38" i="67"/>
  <c r="I39" i="67"/>
  <c r="I40" i="67"/>
  <c r="I41" i="67"/>
  <c r="I42" i="67"/>
  <c r="I43" i="67"/>
  <c r="I44" i="67"/>
  <c r="I45" i="67"/>
  <c r="I46" i="67"/>
  <c r="I7" i="67"/>
  <c r="H46" i="67"/>
  <c r="H45" i="67"/>
  <c r="H44" i="67"/>
  <c r="H43" i="67"/>
  <c r="H42" i="67"/>
  <c r="H41" i="67"/>
  <c r="H40" i="67"/>
  <c r="H39" i="67"/>
  <c r="H38" i="67"/>
  <c r="H37" i="67"/>
  <c r="H36" i="67"/>
  <c r="H35" i="67"/>
  <c r="H34" i="67"/>
  <c r="H33" i="67"/>
  <c r="H32" i="67"/>
  <c r="H31" i="67"/>
  <c r="H30" i="67"/>
  <c r="H29" i="67"/>
  <c r="H28" i="67"/>
  <c r="H27" i="67"/>
  <c r="H26" i="67"/>
  <c r="H25" i="67"/>
  <c r="H24" i="67"/>
  <c r="H23" i="67"/>
  <c r="H22" i="67"/>
  <c r="H21" i="67"/>
  <c r="H20" i="67"/>
  <c r="H19" i="67"/>
  <c r="H18" i="67"/>
  <c r="H17" i="67"/>
  <c r="H16" i="67"/>
  <c r="H15" i="67"/>
  <c r="H14" i="67"/>
  <c r="H13" i="67"/>
  <c r="H12" i="67"/>
  <c r="H11" i="67"/>
  <c r="H10" i="67"/>
  <c r="H9" i="67"/>
  <c r="H8" i="67"/>
  <c r="H7" i="67"/>
  <c r="H6" i="67"/>
  <c r="E100" i="62"/>
  <c r="G100" i="62" s="1"/>
  <c r="E99" i="62"/>
  <c r="E98" i="62"/>
  <c r="E97" i="62"/>
  <c r="F97" i="62" s="1"/>
  <c r="E96" i="62"/>
  <c r="F96" i="62" s="1"/>
  <c r="E95" i="62"/>
  <c r="F95" i="62" s="1"/>
  <c r="E94" i="62"/>
  <c r="F94" i="62" s="1"/>
  <c r="E93" i="62"/>
  <c r="G93" i="62" s="1"/>
  <c r="E92" i="62"/>
  <c r="F92" i="62" s="1"/>
  <c r="E91" i="62"/>
  <c r="G91" i="62" s="1"/>
  <c r="E90" i="62"/>
  <c r="F90" i="62" s="1"/>
  <c r="E89" i="62"/>
  <c r="F89" i="62" s="1"/>
  <c r="E88" i="62"/>
  <c r="G88" i="62" s="1"/>
  <c r="E87" i="62"/>
  <c r="E86" i="62"/>
  <c r="F86" i="62"/>
  <c r="E85" i="62"/>
  <c r="E84" i="62"/>
  <c r="G84" i="62" s="1"/>
  <c r="E83" i="62"/>
  <c r="F83" i="62" s="1"/>
  <c r="E82" i="62"/>
  <c r="G82" i="62" s="1"/>
  <c r="F82" i="62"/>
  <c r="E81" i="62"/>
  <c r="G81" i="62"/>
  <c r="E80" i="62"/>
  <c r="F80" i="62" s="1"/>
  <c r="E79" i="62"/>
  <c r="E78" i="62"/>
  <c r="F78" i="62"/>
  <c r="E77" i="62"/>
  <c r="E76" i="62"/>
  <c r="G76" i="62" s="1"/>
  <c r="E75" i="62"/>
  <c r="F75" i="62"/>
  <c r="E74" i="62"/>
  <c r="F74" i="62"/>
  <c r="E73" i="62"/>
  <c r="F73" i="62"/>
  <c r="E72" i="62"/>
  <c r="F72" i="62"/>
  <c r="E71" i="62"/>
  <c r="E70" i="62"/>
  <c r="F70" i="62" s="1"/>
  <c r="E69" i="62"/>
  <c r="F69" i="62"/>
  <c r="E68" i="62"/>
  <c r="F68" i="62"/>
  <c r="E67" i="62"/>
  <c r="G67" i="62"/>
  <c r="E66" i="62"/>
  <c r="F66" i="62"/>
  <c r="E65" i="62"/>
  <c r="F65" i="62"/>
  <c r="E64" i="62"/>
  <c r="E63" i="62"/>
  <c r="F63" i="62" s="1"/>
  <c r="E62" i="62"/>
  <c r="F62" i="62" s="1"/>
  <c r="E61" i="62"/>
  <c r="F61" i="62" s="1"/>
  <c r="E60" i="62"/>
  <c r="F60" i="62" s="1"/>
  <c r="E59" i="62"/>
  <c r="G59" i="62" s="1"/>
  <c r="E58" i="62"/>
  <c r="F58" i="62" s="1"/>
  <c r="E57" i="62"/>
  <c r="G57" i="62" s="1"/>
  <c r="E56" i="62"/>
  <c r="E55" i="62"/>
  <c r="F55" i="62" s="1"/>
  <c r="E54" i="62"/>
  <c r="G54" i="62" s="1"/>
  <c r="E53" i="62"/>
  <c r="G53" i="62" s="1"/>
  <c r="E52" i="62"/>
  <c r="F52" i="62"/>
  <c r="E51" i="62"/>
  <c r="E50" i="62"/>
  <c r="F50" i="62" s="1"/>
  <c r="E49" i="62"/>
  <c r="F49" i="62" s="1"/>
  <c r="E48" i="62"/>
  <c r="F48" i="62" s="1"/>
  <c r="E47" i="62"/>
  <c r="G47" i="62" s="1"/>
  <c r="E46" i="62"/>
  <c r="G46" i="62" s="1"/>
  <c r="E45" i="62"/>
  <c r="F45" i="62" s="1"/>
  <c r="E44" i="62"/>
  <c r="G44" i="62" s="1"/>
  <c r="E43" i="62"/>
  <c r="F43" i="62" s="1"/>
  <c r="E42" i="62"/>
  <c r="F42" i="62"/>
  <c r="E41" i="62"/>
  <c r="F41" i="62"/>
  <c r="E40" i="62"/>
  <c r="F40" i="62"/>
  <c r="E39" i="62"/>
  <c r="F39" i="62"/>
  <c r="E38" i="62"/>
  <c r="E37" i="62"/>
  <c r="F37" i="62" s="1"/>
  <c r="E36" i="62"/>
  <c r="F36" i="62" s="1"/>
  <c r="E35" i="62"/>
  <c r="G35" i="62" s="1"/>
  <c r="E34" i="62"/>
  <c r="E33" i="62"/>
  <c r="F33" i="62" s="1"/>
  <c r="E32" i="62"/>
  <c r="G32" i="62" s="1"/>
  <c r="E31" i="62"/>
  <c r="E30" i="62"/>
  <c r="E29" i="62"/>
  <c r="F29" i="62" s="1"/>
  <c r="E28" i="62"/>
  <c r="F28" i="62" s="1"/>
  <c r="E27" i="62"/>
  <c r="G27" i="62" s="1"/>
  <c r="E26" i="62"/>
  <c r="G26" i="62"/>
  <c r="E25" i="62"/>
  <c r="E24" i="62"/>
  <c r="E23" i="62"/>
  <c r="F23" i="62"/>
  <c r="E22" i="62"/>
  <c r="F22" i="62" s="1"/>
  <c r="E21" i="62"/>
  <c r="G21" i="62" s="1"/>
  <c r="E20" i="62"/>
  <c r="E19" i="62"/>
  <c r="G19" i="62"/>
  <c r="E18" i="62"/>
  <c r="F18" i="62"/>
  <c r="E17" i="62"/>
  <c r="E16" i="62"/>
  <c r="F16" i="62" s="1"/>
  <c r="E15" i="62"/>
  <c r="G15" i="62" s="1"/>
  <c r="E14" i="62"/>
  <c r="F14" i="62" s="1"/>
  <c r="E13" i="62"/>
  <c r="F13" i="62" s="1"/>
  <c r="E12" i="62"/>
  <c r="F12" i="62" s="1"/>
  <c r="E11" i="62"/>
  <c r="G11" i="62" s="1"/>
  <c r="E10" i="62"/>
  <c r="F10" i="62" s="1"/>
  <c r="E9" i="62"/>
  <c r="F9" i="62" s="1"/>
  <c r="G70" i="62"/>
  <c r="F57" i="62"/>
  <c r="F17" i="62"/>
  <c r="F38" i="62"/>
  <c r="F88" i="62"/>
  <c r="G71" i="62"/>
  <c r="G56" i="62"/>
  <c r="F56" i="62"/>
  <c r="F76" i="62"/>
  <c r="F27" i="62"/>
  <c r="F91" i="62"/>
  <c r="G38" i="62"/>
  <c r="F24" i="62"/>
  <c r="G80" i="62"/>
  <c r="G37" i="62"/>
  <c r="G102" i="62"/>
  <c r="F79" i="62"/>
  <c r="F25" i="62"/>
  <c r="G23" i="62"/>
  <c r="G72" i="62"/>
  <c r="F99" i="62"/>
  <c r="F71" i="62"/>
  <c r="F31" i="62"/>
  <c r="G103" i="62"/>
  <c r="G104" i="62"/>
  <c r="F100" i="62"/>
  <c r="G42" i="62"/>
  <c r="G14" i="62"/>
  <c r="G43" i="62"/>
  <c r="G83" i="62"/>
  <c r="G96" i="62"/>
  <c r="G75" i="62"/>
  <c r="G20" i="62"/>
  <c r="F19" i="62"/>
  <c r="F47" i="62"/>
  <c r="G51" i="62"/>
  <c r="G79" i="62"/>
  <c r="G92" i="62"/>
  <c r="G99" i="62"/>
  <c r="G28" i="62"/>
  <c r="G18" i="62"/>
  <c r="G24" i="62"/>
  <c r="G66" i="62"/>
  <c r="F67" i="62"/>
  <c r="F84" i="62"/>
  <c r="G52" i="62"/>
  <c r="G73" i="62"/>
  <c r="G41" i="62"/>
  <c r="F51" i="62"/>
  <c r="G16" i="62"/>
  <c r="G69" i="62"/>
  <c r="G86" i="62"/>
  <c r="F20" i="62"/>
  <c r="G33" i="62"/>
  <c r="F85" i="62"/>
  <c r="G97" i="62"/>
  <c r="G25" i="62"/>
  <c r="G65" i="62"/>
  <c r="G94" i="62"/>
  <c r="F26" i="62"/>
  <c r="G101" i="62"/>
  <c r="G31" i="62"/>
  <c r="G87" i="62"/>
  <c r="G34" i="62"/>
  <c r="G63" i="62"/>
  <c r="G78" i="62"/>
  <c r="F64" i="62"/>
  <c r="G39" i="62"/>
  <c r="G68" i="62"/>
  <c r="F30" i="62"/>
  <c r="F34" i="62"/>
  <c r="F77" i="62"/>
  <c r="F81" i="62"/>
  <c r="G95" i="62"/>
  <c r="F98" i="62"/>
  <c r="G40" i="62"/>
  <c r="G98" i="62"/>
  <c r="F87" i="62"/>
  <c r="G64" i="62"/>
  <c r="G74" i="62"/>
  <c r="F53" i="62"/>
  <c r="G17" i="62" l="1"/>
  <c r="G48" i="62"/>
  <c r="G30" i="62"/>
  <c r="G29" i="62"/>
  <c r="G12" i="62"/>
  <c r="G22" i="62"/>
  <c r="G89" i="62"/>
  <c r="G62" i="62"/>
  <c r="F11" i="62"/>
  <c r="F15" i="62"/>
  <c r="G36" i="62"/>
  <c r="F44" i="62"/>
  <c r="G49" i="62"/>
  <c r="G58" i="62"/>
  <c r="G45" i="62"/>
  <c r="F54" i="62"/>
  <c r="F93" i="62"/>
  <c r="G13" i="62"/>
  <c r="F21" i="62"/>
  <c r="F32" i="62"/>
  <c r="G55" i="62"/>
  <c r="F59" i="62"/>
  <c r="G90" i="62"/>
  <c r="G61" i="62"/>
  <c r="G85" i="62"/>
  <c r="F46" i="62"/>
  <c r="G60" i="62"/>
  <c r="G50" i="62"/>
  <c r="F35" i="62"/>
  <c r="G77" i="62"/>
  <c r="G10" i="62"/>
</calcChain>
</file>

<file path=xl/sharedStrings.xml><?xml version="1.0" encoding="utf-8"?>
<sst xmlns="http://schemas.openxmlformats.org/spreadsheetml/2006/main" count="470" uniqueCount="328">
  <si>
    <t>1998/01</t>
  </si>
  <si>
    <t>1998/02</t>
  </si>
  <si>
    <t>1998/03</t>
  </si>
  <si>
    <t>1998/04</t>
  </si>
  <si>
    <t>1999/01</t>
  </si>
  <si>
    <t>1999/02</t>
  </si>
  <si>
    <t>1999/03</t>
  </si>
  <si>
    <t>1999/04</t>
  </si>
  <si>
    <t>2000/01</t>
  </si>
  <si>
    <t>2000/02</t>
  </si>
  <si>
    <t>2000/03</t>
  </si>
  <si>
    <t>2000/04</t>
  </si>
  <si>
    <t>2001/01</t>
  </si>
  <si>
    <t>2001/02</t>
  </si>
  <si>
    <t>2001/03</t>
  </si>
  <si>
    <t>2001/04</t>
  </si>
  <si>
    <t>2002/01</t>
  </si>
  <si>
    <t>2002/02</t>
  </si>
  <si>
    <t>2002/03</t>
  </si>
  <si>
    <t>2002/04</t>
  </si>
  <si>
    <t>2003/01</t>
  </si>
  <si>
    <t>2003/02</t>
  </si>
  <si>
    <t>2003/03</t>
  </si>
  <si>
    <t>2003/04</t>
  </si>
  <si>
    <t>2004/01</t>
  </si>
  <si>
    <t>2004/02</t>
  </si>
  <si>
    <t>2004/03</t>
  </si>
  <si>
    <t>2004/04</t>
  </si>
  <si>
    <t>2005/01</t>
  </si>
  <si>
    <t>2005/02</t>
  </si>
  <si>
    <t>2005/03</t>
  </si>
  <si>
    <t>2005/04</t>
  </si>
  <si>
    <t>2006/01</t>
  </si>
  <si>
    <t>2006/02</t>
  </si>
  <si>
    <t>2006/03</t>
  </si>
  <si>
    <t>2006/04</t>
  </si>
  <si>
    <t>2007/01</t>
  </si>
  <si>
    <t>2007/02</t>
  </si>
  <si>
    <t>2007/03</t>
  </si>
  <si>
    <t>2007/04</t>
  </si>
  <si>
    <t>2008/01</t>
  </si>
  <si>
    <t>2008/02</t>
  </si>
  <si>
    <t>2008/03</t>
  </si>
  <si>
    <t>2008/04</t>
  </si>
  <si>
    <t>2009/01</t>
  </si>
  <si>
    <t>2009/02</t>
  </si>
  <si>
    <t>2009/03</t>
  </si>
  <si>
    <t>2009/04</t>
  </si>
  <si>
    <t>2010/01</t>
  </si>
  <si>
    <t>2010/02</t>
  </si>
  <si>
    <t>2010/03</t>
  </si>
  <si>
    <t>2010/04</t>
  </si>
  <si>
    <t>2011/01</t>
  </si>
  <si>
    <t>2011/02</t>
  </si>
  <si>
    <t>2011/03</t>
  </si>
  <si>
    <t>2011/04</t>
  </si>
  <si>
    <t>2012/01</t>
  </si>
  <si>
    <t>2012/02</t>
  </si>
  <si>
    <t>2012/03</t>
  </si>
  <si>
    <t>Periodicidad: Mensual</t>
  </si>
  <si>
    <t>2007/08</t>
  </si>
  <si>
    <t>2007/09</t>
  </si>
  <si>
    <t>2007/10</t>
  </si>
  <si>
    <t>2007/11</t>
  </si>
  <si>
    <t>2007/12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</si>
  <si>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</si>
  <si>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</si>
  <si>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</si>
  <si>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</si>
  <si>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</si>
  <si>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</si>
  <si>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</si>
  <si>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</si>
  <si>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</si>
  <si>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</si>
  <si>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</si>
  <si>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</si>
  <si>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</si>
  <si>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</si>
  <si>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</si>
  <si>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</si>
  <si>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</si>
  <si>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</si>
  <si>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</si>
  <si>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</si>
  <si>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</si>
  <si>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</si>
  <si>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</si>
  <si>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</si>
  <si>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</si>
  <si>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</si>
  <si>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</si>
  <si>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</si>
  <si>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</si>
  <si>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</si>
  <si>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</si>
  <si>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</si>
  <si>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</si>
  <si>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</si>
  <si>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</si>
  <si>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</si>
  <si>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</si>
  <si>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</si>
  <si>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</si>
  <si>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</si>
  <si>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</si>
  <si>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</si>
  <si>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</si>
  <si>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Año</t>
  </si>
  <si>
    <t>Trimestre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</si>
  <si>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</si>
  <si>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</si>
  <si>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</si>
  <si>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</si>
  <si>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</si>
  <si>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</si>
  <si>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</si>
  <si>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</si>
  <si>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</si>
  <si>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2010/01r/</t>
  </si>
  <si>
    <t>Color</t>
  </si>
  <si>
    <t>Año/Trimestre</t>
  </si>
  <si>
    <t>Año/Mes</t>
  </si>
  <si>
    <t>Bienestar</t>
  </si>
  <si>
    <t>2013/12</t>
  </si>
  <si>
    <t xml:space="preserve">Nacional </t>
  </si>
  <si>
    <t xml:space="preserve">Urbano </t>
  </si>
  <si>
    <t xml:space="preserve">Rural </t>
  </si>
  <si>
    <t>2014/02</t>
  </si>
  <si>
    <t>1997/07</t>
  </si>
  <si>
    <t>1997/08</t>
  </si>
  <si>
    <t>1997/09</t>
  </si>
  <si>
    <t>1997/10</t>
  </si>
  <si>
    <t>1997/11</t>
  </si>
  <si>
    <t>1997/12</t>
  </si>
  <si>
    <t>1998/05</t>
  </si>
  <si>
    <t>1998/06</t>
  </si>
  <si>
    <t>1998/07</t>
  </si>
  <si>
    <t>1998/08</t>
  </si>
  <si>
    <t>1998/09</t>
  </si>
  <si>
    <t>1998/10</t>
  </si>
  <si>
    <t>1998/11</t>
  </si>
  <si>
    <t>1998/12</t>
  </si>
  <si>
    <t>1999/05</t>
  </si>
  <si>
    <t>1999/06</t>
  </si>
  <si>
    <t>1999/07</t>
  </si>
  <si>
    <t>1999/08</t>
  </si>
  <si>
    <t>1999/09</t>
  </si>
  <si>
    <t>1999/10</t>
  </si>
  <si>
    <t>1999/11</t>
  </si>
  <si>
    <t>1999/12</t>
  </si>
  <si>
    <t>2000/05</t>
  </si>
  <si>
    <t>2000/06</t>
  </si>
  <si>
    <t>2000/07</t>
  </si>
  <si>
    <t>2000/08</t>
  </si>
  <si>
    <t>2000/09</t>
  </si>
  <si>
    <t>2000/10</t>
  </si>
  <si>
    <t>2000/11</t>
  </si>
  <si>
    <t>2000/12</t>
  </si>
  <si>
    <t>2001/05</t>
  </si>
  <si>
    <t>2001/06</t>
  </si>
  <si>
    <t>2001/07</t>
  </si>
  <si>
    <t>2001/08</t>
  </si>
  <si>
    <t>2001/09</t>
  </si>
  <si>
    <t>2001/10</t>
  </si>
  <si>
    <t>2001/11</t>
  </si>
  <si>
    <t>2001/12</t>
  </si>
  <si>
    <t>2002/05</t>
  </si>
  <si>
    <t>2002/06</t>
  </si>
  <si>
    <t>2002/07</t>
  </si>
  <si>
    <t>2002/08</t>
  </si>
  <si>
    <t>2002/09</t>
  </si>
  <si>
    <t>2002/10</t>
  </si>
  <si>
    <t>2002/11</t>
  </si>
  <si>
    <t>2002/12</t>
  </si>
  <si>
    <t>2003/05</t>
  </si>
  <si>
    <t>2003/06</t>
  </si>
  <si>
    <t>2003/07</t>
  </si>
  <si>
    <t>2003/08</t>
  </si>
  <si>
    <t>2003/09</t>
  </si>
  <si>
    <t>2003/10</t>
  </si>
  <si>
    <t>2003/11</t>
  </si>
  <si>
    <t>2003/12</t>
  </si>
  <si>
    <t>2004/05</t>
  </si>
  <si>
    <t>2004/06</t>
  </si>
  <si>
    <t>2004/07</t>
  </si>
  <si>
    <t>2004/08</t>
  </si>
  <si>
    <t>2004/09</t>
  </si>
  <si>
    <t>2004/10</t>
  </si>
  <si>
    <t>2004/11</t>
  </si>
  <si>
    <t>2004/12</t>
  </si>
  <si>
    <t>2005/05</t>
  </si>
  <si>
    <t>2005/06</t>
  </si>
  <si>
    <t>2005/07</t>
  </si>
  <si>
    <t>2005/08</t>
  </si>
  <si>
    <t>2005/09</t>
  </si>
  <si>
    <t>2005/10</t>
  </si>
  <si>
    <t>2005/11</t>
  </si>
  <si>
    <t>2005/12</t>
  </si>
  <si>
    <t>2006/05</t>
  </si>
  <si>
    <t>2006/06</t>
  </si>
  <si>
    <t>2006/07</t>
  </si>
  <si>
    <t>2006/08</t>
  </si>
  <si>
    <t>2006/09</t>
  </si>
  <si>
    <t>2006/10</t>
  </si>
  <si>
    <t>2006/11</t>
  </si>
  <si>
    <t>2006/12</t>
  </si>
  <si>
    <t>2007/05</t>
  </si>
  <si>
    <t>2007/06</t>
  </si>
  <si>
    <t>2007/07</t>
  </si>
  <si>
    <t>2014/01</t>
  </si>
  <si>
    <t>Tendencia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</si>
  <si>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</si>
  <si>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</si>
  <si>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</si>
  <si>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</si>
  <si>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</si>
  <si>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</si>
  <si>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</si>
  <si>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</si>
  <si>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</si>
  <si>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</si>
  <si>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Fuente: INEGI (BIE)</t>
  </si>
  <si>
    <t>Fuente: CONEVAL</t>
  </si>
  <si>
    <t>Ruta de Fuente: http://www.coneval.gob.mx/Medicion/Paginas/ITLP.aspx</t>
  </si>
  <si>
    <t>ITLP</t>
  </si>
  <si>
    <t>SEMÁFORO</t>
  </si>
  <si>
    <t>VERSIÓN EXTENDIDA</t>
  </si>
  <si>
    <t>% DE LA POBLACIÓN QUE NO PUEDE ADQUIRIR LA CANASTA ALIMENTARIA A PARTIR DE SU INGRESO LABORAL</t>
  </si>
  <si>
    <t>Unidad: Miles de pesos</t>
  </si>
  <si>
    <t>Contenido Nacional</t>
  </si>
  <si>
    <t>Ruta de fuente:Indicadores económicos de coyuntura &gt; Establecimientos manufactureros con programa IMMEX &gt; Insumos consumidos &gt; Total</t>
  </si>
  <si>
    <t>Ruta de Fuente: Indicadores económicos de coyuntura &gt; Establecimientos manufactureros con programa IMMEX &gt; Insumos consumidos &gt; Insumos nacionales &gt; Total</t>
  </si>
  <si>
    <t xml:space="preserve"> Insumos consumidos Total </t>
  </si>
  <si>
    <t xml:space="preserve"> Insumos importados Total </t>
  </si>
  <si>
    <t xml:space="preserve">Insumos nacionales Total </t>
  </si>
  <si>
    <t>2012/01p/</t>
  </si>
  <si>
    <t>Tendencia: cambios en .01 puntos porcentuales</t>
  </si>
  <si>
    <t>2015/01</t>
  </si>
  <si>
    <t>2015/02</t>
  </si>
  <si>
    <t>2015/03</t>
  </si>
  <si>
    <t>2015/04</t>
  </si>
  <si>
    <t>2015/05</t>
  </si>
  <si>
    <t>2015/06</t>
  </si>
  <si>
    <t>2015/07</t>
  </si>
  <si>
    <t>2015/08</t>
  </si>
  <si>
    <t>2015/09</t>
  </si>
  <si>
    <t>2015/10</t>
  </si>
  <si>
    <t>2015/11</t>
  </si>
  <si>
    <t>2015/12</t>
  </si>
  <si>
    <t>2016/01</t>
  </si>
  <si>
    <t>2016/02</t>
  </si>
  <si>
    <t>2016/03</t>
  </si>
  <si>
    <t>2016/04</t>
  </si>
  <si>
    <t>2016/05</t>
  </si>
  <si>
    <t>2016/06</t>
  </si>
  <si>
    <t>Empleos formales totales</t>
  </si>
  <si>
    <t>Generación de empleo formal mensual</t>
  </si>
  <si>
    <t>Empleos generados acumulados en el año</t>
  </si>
  <si>
    <t>GENERACIÓN DE EMPLEOS FORMALES</t>
  </si>
  <si>
    <t>SEMÁFORO:</t>
  </si>
  <si>
    <t xml:space="preserve">VERDE: </t>
  </si>
  <si>
    <t xml:space="preserve">AMARILLO: </t>
  </si>
  <si>
    <t xml:space="preserve">ROJO:  </t>
  </si>
  <si>
    <t>Tasa anual de crecimiento</t>
  </si>
  <si>
    <t>Menor a 75,000</t>
  </si>
  <si>
    <t>Menor a 100,000 y mayor o igual 75,000</t>
  </si>
  <si>
    <r>
      <rPr>
        <b/>
        <sz val="10"/>
        <color theme="1"/>
        <rFont val="Calibri"/>
        <family val="2"/>
        <scheme val="minor"/>
      </rPr>
      <t>Periodicidad</t>
    </r>
    <r>
      <rPr>
        <sz val="10"/>
        <color theme="1"/>
        <rFont val="Calibri"/>
        <family val="2"/>
        <scheme val="minor"/>
      </rPr>
      <t>: Mensual</t>
    </r>
  </si>
  <si>
    <t>Generación de empleo formal mensual mayor o igual a la meta nacional (100,000)</t>
  </si>
  <si>
    <t>2016/07</t>
  </si>
  <si>
    <r>
      <rPr>
        <b/>
        <sz val="10"/>
        <color theme="1"/>
        <rFont val="Calibri"/>
        <family val="2"/>
        <scheme val="minor"/>
      </rPr>
      <t>Unidad</t>
    </r>
    <r>
      <rPr>
        <sz val="10"/>
        <color theme="1"/>
        <rFont val="Calibri"/>
        <family val="2"/>
        <scheme val="minor"/>
      </rPr>
      <t>: Empleos formales registrados en  el IMSS</t>
    </r>
  </si>
  <si>
    <t>2016/08</t>
  </si>
  <si>
    <t>2016/09</t>
  </si>
  <si>
    <t>2016/10</t>
  </si>
  <si>
    <t>2016/11</t>
  </si>
  <si>
    <t>2016/12</t>
  </si>
  <si>
    <t>2017/01</t>
  </si>
  <si>
    <t>Meta mensual</t>
  </si>
  <si>
    <t>2017/02</t>
  </si>
  <si>
    <t>2017/03</t>
  </si>
  <si>
    <t>2017/04</t>
  </si>
  <si>
    <t>2017/05</t>
  </si>
  <si>
    <t>2017/06</t>
  </si>
  <si>
    <t>2017/07</t>
  </si>
  <si>
    <t>2017/08</t>
  </si>
  <si>
    <t>2017/09</t>
  </si>
  <si>
    <t>2017/10</t>
  </si>
  <si>
    <t>2017/11</t>
  </si>
  <si>
    <t>2017/12</t>
  </si>
  <si>
    <t>2018/01</t>
  </si>
  <si>
    <t>2018/02</t>
  </si>
  <si>
    <t>2018/03</t>
  </si>
  <si>
    <t>2018/04</t>
  </si>
  <si>
    <t>2018/05</t>
  </si>
  <si>
    <t>2018/06</t>
  </si>
  <si>
    <t>2018/07</t>
  </si>
  <si>
    <t>2018/08</t>
  </si>
  <si>
    <t>2018/09</t>
  </si>
  <si>
    <t>2018/10</t>
  </si>
  <si>
    <t>2018/11</t>
  </si>
  <si>
    <t>2018/12</t>
  </si>
  <si>
    <t>2019/01</t>
  </si>
  <si>
    <t>2019/02</t>
  </si>
  <si>
    <t>2019/03</t>
  </si>
  <si>
    <t>2019/04</t>
  </si>
  <si>
    <t>2019/05</t>
  </si>
  <si>
    <t>2019/06</t>
  </si>
  <si>
    <t>2019/07</t>
  </si>
  <si>
    <t>2019/08</t>
  </si>
  <si>
    <t>2019/09</t>
  </si>
  <si>
    <t>2019/10</t>
  </si>
  <si>
    <t>2019/11</t>
  </si>
  <si>
    <t>2019/12</t>
  </si>
  <si>
    <t>2020/01</t>
  </si>
  <si>
    <t>2020/02</t>
  </si>
  <si>
    <t>2020/03</t>
  </si>
  <si>
    <t>2020/04</t>
  </si>
  <si>
    <t>2020/05</t>
  </si>
  <si>
    <t>2020/06</t>
  </si>
  <si>
    <t>2020/07</t>
  </si>
  <si>
    <t>2020/08</t>
  </si>
  <si>
    <t>2020/09</t>
  </si>
  <si>
    <t>2020/10</t>
  </si>
  <si>
    <t>2020/11</t>
  </si>
  <si>
    <t>2020/12</t>
  </si>
  <si>
    <t>2021/01</t>
  </si>
  <si>
    <t>2021/02</t>
  </si>
  <si>
    <t>2021/03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</si>
</sst>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-* #,##0.00\ &quot;€&quot;_-;\-* #,##0.00\ &quot;€&quot;_-;_-* &quot;-&quot;??\ &quot;€&quot;_-;_-@_-"/>
    <numFmt numFmtId="167" formatCode="0.0%"/>
    <numFmt numFmtId="168" formatCode="General_)"/>
    <numFmt numFmtId="169" formatCode="_-[$€-2]* #,##0.00_-;\-[$€-2]* #,##0.00_-;_-[$€-2]* &quot;-&quot;??_-"/>
    <numFmt numFmtId="170" formatCode="&quot;$&quot;#,##0.00\ ;\(&quot;$&quot;#,##0.00\)"/>
    <numFmt numFmtId="171" formatCode="&quot;$&quot;#,##0\ ;\(&quot;$&quot;#,##0\)"/>
    <numFmt numFmtId="172" formatCode="0.0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Omeg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22"/>
      <name val="Arial"/>
      <family val="2"/>
    </font>
    <font>
      <b/>
      <sz val="12"/>
      <color indexed="24"/>
      <name val="Arial"/>
      <family val="2"/>
    </font>
    <font>
      <sz val="10"/>
      <name val="Tahoma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5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46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3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9" fontId="6" fillId="0" borderId="0"/>
    <xf numFmtId="0" fontId="11" fillId="4" borderId="2" applyNumberFormat="0" applyAlignment="0" applyProtection="0"/>
    <xf numFmtId="169" fontId="12" fillId="0" borderId="0" applyFont="0" applyFill="0" applyBorder="0" applyAlignment="0" applyProtection="0"/>
    <xf numFmtId="0" fontId="14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9" fillId="0" borderId="6" applyNumberFormat="0" applyFill="0" applyAlignment="0" applyProtection="0"/>
    <xf numFmtId="0" fontId="7" fillId="24" borderId="7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1" fillId="4" borderId="2" applyNumberFormat="0" applyAlignment="0" applyProtection="0"/>
    <xf numFmtId="0" fontId="11" fillId="4" borderId="2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/>
    <xf numFmtId="0" fontId="3" fillId="0" borderId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20" fillId="3" borderId="8" applyNumberFormat="0" applyAlignment="0" applyProtection="0"/>
    <xf numFmtId="0" fontId="20" fillId="3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9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10" applyNumberFormat="0" applyFill="0" applyAlignment="0" applyProtection="0"/>
    <xf numFmtId="0" fontId="40" fillId="28" borderId="0" applyNumberFormat="0" applyBorder="0" applyAlignment="0" applyProtection="0"/>
    <xf numFmtId="0" fontId="5" fillId="0" borderId="18" applyNumberFormat="0" applyFill="0" applyAlignment="0" applyProtection="0"/>
    <xf numFmtId="0" fontId="49" fillId="0" borderId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3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/>
    <xf numFmtId="0" fontId="50" fillId="0" borderId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5" fillId="31" borderId="16" applyNumberFormat="0" applyAlignment="0" applyProtection="0"/>
    <xf numFmtId="0" fontId="4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5" borderId="0" applyNumberFormat="0" applyBorder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5" fillId="0" borderId="10" applyNumberFormat="0" applyFill="0" applyAlignment="0" applyProtection="0"/>
    <xf numFmtId="0" fontId="42" fillId="30" borderId="14" applyNumberFormat="0" applyAlignment="0" applyProtection="0"/>
    <xf numFmtId="0" fontId="42" fillId="30" borderId="14" applyNumberForma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3" fillId="0" borderId="0"/>
    <xf numFmtId="0" fontId="5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1" fillId="29" borderId="13" applyNumberFormat="0" applyAlignment="0" applyProtection="0"/>
    <xf numFmtId="0" fontId="41" fillId="29" borderId="13" applyNumberFormat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31" borderId="16" applyNumberFormat="0" applyAlignment="0" applyProtection="0"/>
    <xf numFmtId="0" fontId="43" fillId="30" borderId="13" applyNumberFormat="0" applyAlignment="0" applyProtection="0"/>
    <xf numFmtId="0" fontId="43" fillId="30" borderId="13" applyNumberFormat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0" fillId="0" borderId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9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2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9" fillId="27" borderId="0" applyNumberFormat="0" applyBorder="0" applyAlignment="0" applyProtection="0"/>
    <xf numFmtId="0" fontId="42" fillId="30" borderId="14" applyNumberFormat="0" applyAlignment="0" applyProtection="0"/>
    <xf numFmtId="0" fontId="43" fillId="30" borderId="13" applyNumberFormat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48" fillId="56" borderId="0" applyNumberFormat="0" applyBorder="0" applyAlignment="0" applyProtection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75">
    <xf numFmtId="0" fontId="0" fillId="0" borderId="0" xfId="0"/>
    <xf numFmtId="10" fontId="60" fillId="0" borderId="20" xfId="0" applyNumberFormat="1" applyFont="1" applyBorder="1"/>
    <xf numFmtId="0" fontId="52" fillId="57" borderId="19" xfId="0" applyFont="1" applyFill="1" applyBorder="1" applyAlignment="1">
      <alignment horizontal="center"/>
    </xf>
    <xf numFmtId="0" fontId="52" fillId="57" borderId="21" xfId="0" applyFont="1" applyFill="1" applyBorder="1" applyAlignment="1">
      <alignment horizontal="center"/>
    </xf>
    <xf numFmtId="0" fontId="52" fillId="58" borderId="0" xfId="0" applyFont="1" applyFill="1" applyBorder="1" applyAlignment="1">
      <alignment horizontal="center"/>
    </xf>
    <xf numFmtId="167" fontId="0" fillId="0" borderId="0" xfId="0" applyNumberFormat="1"/>
    <xf numFmtId="0" fontId="0" fillId="0" borderId="0" xfId="0"/>
    <xf numFmtId="167" fontId="51" fillId="0" borderId="22" xfId="0" applyNumberFormat="1" applyFont="1" applyBorder="1" applyAlignment="1">
      <alignment horizontal="center"/>
    </xf>
    <xf numFmtId="167" fontId="51" fillId="0" borderId="22" xfId="1" applyNumberFormat="1" applyFont="1" applyBorder="1" applyAlignment="1">
      <alignment horizontal="center"/>
    </xf>
    <xf numFmtId="167" fontId="51" fillId="0" borderId="20" xfId="0" applyNumberFormat="1" applyFont="1" applyBorder="1" applyAlignment="1">
      <alignment horizontal="center"/>
    </xf>
    <xf numFmtId="0" fontId="51" fillId="2" borderId="0" xfId="0" applyFont="1" applyFill="1"/>
    <xf numFmtId="3" fontId="51" fillId="0" borderId="20" xfId="0" applyNumberFormat="1" applyFont="1" applyBorder="1" applyAlignment="1">
      <alignment horizontal="center"/>
    </xf>
    <xf numFmtId="0" fontId="60" fillId="2" borderId="0" xfId="0" applyFont="1" applyFill="1"/>
    <xf numFmtId="167" fontId="51" fillId="0" borderId="20" xfId="1" applyNumberFormat="1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0" xfId="2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0" fillId="2" borderId="0" xfId="0" applyFill="1"/>
    <xf numFmtId="167" fontId="0" fillId="2" borderId="0" xfId="1" applyNumberFormat="1" applyFont="1" applyFill="1"/>
    <xf numFmtId="167" fontId="52" fillId="58" borderId="28" xfId="1" applyNumberFormat="1" applyFont="1" applyFill="1" applyBorder="1" applyAlignment="1">
      <alignment horizontal="center" vertical="center"/>
    </xf>
    <xf numFmtId="0" fontId="52" fillId="57" borderId="23" xfId="0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0" fontId="51" fillId="0" borderId="20" xfId="0" quotePrefix="1" applyFont="1" applyBorder="1" applyAlignment="1">
      <alignment horizontal="center"/>
    </xf>
    <xf numFmtId="2" fontId="51" fillId="0" borderId="20" xfId="0" applyNumberFormat="1" applyFont="1" applyBorder="1" applyAlignment="1">
      <alignment horizontal="center"/>
    </xf>
    <xf numFmtId="0" fontId="51" fillId="0" borderId="22" xfId="0" quotePrefix="1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7" fillId="59" borderId="0" xfId="0" applyFont="1" applyFill="1" applyAlignment="1"/>
    <xf numFmtId="0" fontId="52" fillId="57" borderId="23" xfId="0" applyFont="1" applyFill="1" applyBorder="1" applyAlignment="1">
      <alignment vertical="center" wrapText="1"/>
    </xf>
    <xf numFmtId="0" fontId="54" fillId="0" borderId="20" xfId="431" applyFont="1" applyFill="1" applyBorder="1" applyAlignment="1">
      <alignment horizontal="center" vertical="center" wrapText="1"/>
    </xf>
    <xf numFmtId="167" fontId="54" fillId="0" borderId="20" xfId="1" applyNumberFormat="1" applyFont="1" applyFill="1" applyBorder="1" applyAlignment="1">
      <alignment horizontal="center" vertical="center" wrapText="1"/>
    </xf>
    <xf numFmtId="172" fontId="51" fillId="0" borderId="20" xfId="0" applyNumberFormat="1" applyFont="1" applyBorder="1" applyAlignment="1">
      <alignment horizontal="center"/>
    </xf>
    <xf numFmtId="2" fontId="0" fillId="0" borderId="0" xfId="0" applyNumberFormat="1"/>
    <xf numFmtId="3" fontId="54" fillId="0" borderId="20" xfId="0" applyNumberFormat="1" applyFont="1" applyFill="1" applyBorder="1" applyAlignment="1">
      <alignment horizontal="center" vertical="center" wrapText="1"/>
    </xf>
    <xf numFmtId="3" fontId="54" fillId="0" borderId="20" xfId="2" applyNumberFormat="1" applyFont="1" applyFill="1" applyBorder="1" applyAlignment="1">
      <alignment horizontal="center" vertical="center" wrapText="1"/>
    </xf>
    <xf numFmtId="3" fontId="53" fillId="0" borderId="20" xfId="0" applyNumberFormat="1" applyFont="1" applyFill="1" applyBorder="1" applyAlignment="1">
      <alignment horizontal="center" vertical="center" wrapText="1"/>
    </xf>
    <xf numFmtId="3" fontId="54" fillId="0" borderId="20" xfId="431" applyNumberFormat="1" applyFont="1" applyFill="1" applyBorder="1" applyAlignment="1">
      <alignment horizontal="center" vertical="center" wrapText="1"/>
    </xf>
    <xf numFmtId="167" fontId="0" fillId="0" borderId="0" xfId="1" applyNumberFormat="1" applyFont="1"/>
    <xf numFmtId="0" fontId="65" fillId="2" borderId="0" xfId="0" applyFont="1" applyFill="1" applyAlignment="1">
      <alignment vertical="center"/>
    </xf>
    <xf numFmtId="0" fontId="67" fillId="2" borderId="0" xfId="433" applyFont="1" applyFill="1" applyAlignment="1"/>
    <xf numFmtId="0" fontId="66" fillId="62" borderId="0" xfId="433" applyFont="1" applyFill="1" applyAlignment="1">
      <alignment horizontal="center" vertical="center"/>
    </xf>
    <xf numFmtId="0" fontId="66" fillId="2" borderId="0" xfId="433" applyFont="1" applyFill="1" applyAlignment="1"/>
    <xf numFmtId="0" fontId="66" fillId="6" borderId="0" xfId="433" applyFont="1" applyFill="1" applyAlignment="1">
      <alignment horizontal="center" vertical="center"/>
    </xf>
    <xf numFmtId="0" fontId="66" fillId="61" borderId="0" xfId="433" applyFont="1" applyFill="1" applyAlignment="1">
      <alignment horizontal="center" vertical="center"/>
    </xf>
    <xf numFmtId="0" fontId="60" fillId="0" borderId="0" xfId="0" applyFont="1"/>
    <xf numFmtId="0" fontId="60" fillId="2" borderId="0" xfId="0" applyFont="1" applyFill="1" applyBorder="1"/>
    <xf numFmtId="0" fontId="69" fillId="57" borderId="21" xfId="0" applyFont="1" applyFill="1" applyBorder="1" applyAlignment="1">
      <alignment horizontal="center" vertical="center" wrapText="1"/>
    </xf>
    <xf numFmtId="0" fontId="70" fillId="2" borderId="0" xfId="0" applyFont="1" applyFill="1" applyAlignment="1">
      <alignment vertical="center" wrapText="1"/>
    </xf>
    <xf numFmtId="0" fontId="60" fillId="2" borderId="0" xfId="0" applyNumberFormat="1" applyFont="1" applyFill="1"/>
    <xf numFmtId="37" fontId="71" fillId="2" borderId="19" xfId="0" applyNumberFormat="1" applyFont="1" applyFill="1" applyBorder="1" applyAlignment="1">
      <alignment vertical="center" wrapText="1"/>
    </xf>
    <xf numFmtId="0" fontId="69" fillId="57" borderId="24" xfId="0" applyFont="1" applyFill="1" applyBorder="1" applyAlignment="1">
      <alignment horizontal="center" vertical="center" wrapText="1"/>
    </xf>
    <xf numFmtId="17" fontId="66" fillId="0" borderId="20" xfId="0" quotePrefix="1" applyNumberFormat="1" applyFont="1" applyBorder="1" applyAlignment="1">
      <alignment horizontal="left" wrapText="1"/>
    </xf>
    <xf numFmtId="3" fontId="66" fillId="0" borderId="20" xfId="0" applyNumberFormat="1" applyFont="1" applyBorder="1" applyAlignment="1">
      <alignment horizontal="center" wrapText="1"/>
    </xf>
    <xf numFmtId="3" fontId="60" fillId="0" borderId="20" xfId="0" applyNumberFormat="1" applyFont="1" applyBorder="1"/>
    <xf numFmtId="3" fontId="66" fillId="0" borderId="20" xfId="0" applyNumberFormat="1" applyFont="1" applyFill="1" applyBorder="1" applyAlignment="1">
      <alignment horizontal="center" wrapText="1"/>
    </xf>
    <xf numFmtId="167" fontId="60" fillId="0" borderId="20" xfId="0" applyNumberFormat="1" applyFont="1" applyBorder="1"/>
    <xf numFmtId="3" fontId="66" fillId="0" borderId="20" xfId="0" applyNumberFormat="1" applyFont="1" applyBorder="1" applyAlignment="1" applyProtection="1">
      <alignment horizontal="center"/>
    </xf>
    <xf numFmtId="3" fontId="66" fillId="0" borderId="20" xfId="134" applyNumberFormat="1" applyFont="1" applyBorder="1" applyAlignment="1" applyProtection="1">
      <alignment horizontal="center"/>
    </xf>
    <xf numFmtId="3" fontId="66" fillId="0" borderId="20" xfId="146" applyNumberFormat="1" applyFont="1" applyBorder="1" applyAlignment="1" applyProtection="1">
      <alignment horizontal="center"/>
    </xf>
    <xf numFmtId="3" fontId="66" fillId="0" borderId="20" xfId="2" applyNumberFormat="1" applyFont="1" applyBorder="1" applyAlignment="1" applyProtection="1">
      <alignment horizontal="center"/>
    </xf>
    <xf numFmtId="3" fontId="66" fillId="0" borderId="20" xfId="150" applyNumberFormat="1" applyFont="1" applyBorder="1" applyAlignment="1" applyProtection="1">
      <alignment horizontal="center"/>
    </xf>
    <xf numFmtId="3" fontId="66" fillId="0" borderId="20" xfId="154" applyNumberFormat="1" applyFont="1" applyBorder="1" applyAlignment="1" applyProtection="1">
      <alignment horizontal="center"/>
    </xf>
    <xf numFmtId="3" fontId="66" fillId="6" borderId="20" xfId="0" applyNumberFormat="1" applyFont="1" applyFill="1" applyBorder="1" applyAlignment="1">
      <alignment horizontal="center" wrapText="1"/>
    </xf>
    <xf numFmtId="3" fontId="66" fillId="62" borderId="20" xfId="0" applyNumberFormat="1" applyFont="1" applyFill="1" applyBorder="1" applyAlignment="1">
      <alignment horizontal="center" wrapText="1"/>
    </xf>
    <xf numFmtId="3" fontId="66" fillId="61" borderId="20" xfId="0" applyNumberFormat="1" applyFont="1" applyFill="1" applyBorder="1" applyAlignment="1">
      <alignment horizontal="center" wrapText="1"/>
    </xf>
    <xf numFmtId="3" fontId="51" fillId="0" borderId="20" xfId="0" applyNumberFormat="1" applyFont="1" applyBorder="1"/>
    <xf numFmtId="3" fontId="73" fillId="61" borderId="20" xfId="0" applyNumberFormat="1" applyFont="1" applyFill="1" applyBorder="1" applyAlignment="1">
      <alignment horizontal="center" wrapText="1"/>
    </xf>
    <xf numFmtId="3" fontId="73" fillId="0" borderId="20" xfId="0" applyNumberFormat="1" applyFont="1" applyBorder="1" applyAlignment="1">
      <alignment horizontal="center" wrapText="1"/>
    </xf>
    <xf numFmtId="0" fontId="0" fillId="6" borderId="0" xfId="0" applyFill="1" applyAlignment="1">
      <alignment horizontal="center" wrapText="1"/>
    </xf>
    <xf numFmtId="0" fontId="57" fillId="59" borderId="0" xfId="0" applyFont="1" applyFill="1" applyAlignment="1">
      <alignment horizontal="center"/>
    </xf>
    <xf numFmtId="0" fontId="56" fillId="60" borderId="27" xfId="0" applyFont="1" applyFill="1" applyBorder="1" applyAlignment="1">
      <alignment horizontal="center" vertical="center" wrapText="1"/>
    </xf>
    <xf numFmtId="0" fontId="56" fillId="60" borderId="25" xfId="0" applyFont="1" applyFill="1" applyBorder="1" applyAlignment="1">
      <alignment horizontal="center" vertical="center" wrapText="1"/>
    </xf>
    <xf numFmtId="0" fontId="52" fillId="57" borderId="29" xfId="0" applyFont="1" applyFill="1" applyBorder="1" applyAlignment="1">
      <alignment horizontal="center" vertical="center" wrapText="1"/>
    </xf>
    <xf numFmtId="0" fontId="52" fillId="57" borderId="30" xfId="0" applyFont="1" applyFill="1" applyBorder="1" applyAlignment="1">
      <alignment horizontal="center" vertical="center" wrapText="1"/>
    </xf>
    <xf numFmtId="0" fontId="52" fillId="57" borderId="26" xfId="0" applyFont="1" applyFill="1" applyBorder="1" applyAlignment="1">
      <alignment horizontal="center" vertical="center" wrapText="1"/>
    </xf>
  </cellXfs>
  <cellStyles count="546">
    <cellStyle name="=C:\WINNT\SYSTEM32\COMMAND.COM 2" xfId="5" xr:uid="{00000000-0005-0000-0000-000000000000}"/>
    <cellStyle name="20% - Accent1" xfId="445" xr:uid="{00000000-0005-0000-0000-000001000000}"/>
    <cellStyle name="20% - Accent2" xfId="449" xr:uid="{00000000-0005-0000-0000-000002000000}"/>
    <cellStyle name="20% - Accent3" xfId="453" xr:uid="{00000000-0005-0000-0000-000003000000}"/>
    <cellStyle name="20% - Accent4" xfId="457" xr:uid="{00000000-0005-0000-0000-000004000000}"/>
    <cellStyle name="20% - Accent5" xfId="461" xr:uid="{00000000-0005-0000-0000-000005000000}"/>
    <cellStyle name="20% - Accent6" xfId="465" xr:uid="{00000000-0005-0000-0000-000006000000}"/>
    <cellStyle name="20% - Énfasis1 2" xfId="27" xr:uid="{00000000-0005-0000-0000-000008000000}"/>
    <cellStyle name="20% - Énfasis1 2 2" xfId="28" xr:uid="{00000000-0005-0000-0000-000009000000}"/>
    <cellStyle name="20% - Énfasis1 2 2 2" xfId="274" xr:uid="{00000000-0005-0000-0000-00000A000000}"/>
    <cellStyle name="20% - Énfasis1 2 3" xfId="273" xr:uid="{00000000-0005-0000-0000-00000B000000}"/>
    <cellStyle name="20% - Énfasis1 2 4" xfId="275" xr:uid="{00000000-0005-0000-0000-00000C000000}"/>
    <cellStyle name="20% - Énfasis1 3" xfId="272" xr:uid="{00000000-0005-0000-0000-00000D000000}"/>
    <cellStyle name="20% - Énfasis1 3 2" xfId="271" xr:uid="{00000000-0005-0000-0000-00000E000000}"/>
    <cellStyle name="20% - Énfasis1 3 3" xfId="270" xr:uid="{00000000-0005-0000-0000-00000F000000}"/>
    <cellStyle name="20% - Énfasis2 2" xfId="29" xr:uid="{00000000-0005-0000-0000-000011000000}"/>
    <cellStyle name="20% - Énfasis2 2 2" xfId="30" xr:uid="{00000000-0005-0000-0000-000012000000}"/>
    <cellStyle name="20% - Énfasis2 2 2 2" xfId="268" xr:uid="{00000000-0005-0000-0000-000013000000}"/>
    <cellStyle name="20% - Énfasis2 2 3" xfId="267" xr:uid="{00000000-0005-0000-0000-000014000000}"/>
    <cellStyle name="20% - Énfasis2 2 4" xfId="269" xr:uid="{00000000-0005-0000-0000-000015000000}"/>
    <cellStyle name="20% - Énfasis2 3" xfId="188" xr:uid="{00000000-0005-0000-0000-000016000000}"/>
    <cellStyle name="20% - Énfasis2 3 2" xfId="266" xr:uid="{00000000-0005-0000-0000-000017000000}"/>
    <cellStyle name="20% - Énfasis2 3 3" xfId="265" xr:uid="{00000000-0005-0000-0000-000018000000}"/>
    <cellStyle name="20% - Énfasis3 2" xfId="31" xr:uid="{00000000-0005-0000-0000-00001A000000}"/>
    <cellStyle name="20% - Énfasis3 2 2" xfId="32" xr:uid="{00000000-0005-0000-0000-00001B000000}"/>
    <cellStyle name="20% - Énfasis3 2 2 2" xfId="263" xr:uid="{00000000-0005-0000-0000-00001C000000}"/>
    <cellStyle name="20% - Énfasis3 2 3" xfId="262" xr:uid="{00000000-0005-0000-0000-00001D000000}"/>
    <cellStyle name="20% - Énfasis3 2 4" xfId="264" xr:uid="{00000000-0005-0000-0000-00001E000000}"/>
    <cellStyle name="20% - Énfasis3 3" xfId="261" xr:uid="{00000000-0005-0000-0000-00001F000000}"/>
    <cellStyle name="20% - Énfasis3 3 2" xfId="286" xr:uid="{00000000-0005-0000-0000-000020000000}"/>
    <cellStyle name="20% - Énfasis3 3 3" xfId="192" xr:uid="{00000000-0005-0000-0000-000021000000}"/>
    <cellStyle name="20% - Énfasis4 2" xfId="33" xr:uid="{00000000-0005-0000-0000-000023000000}"/>
    <cellStyle name="20% - Énfasis4 2 2" xfId="34" xr:uid="{00000000-0005-0000-0000-000024000000}"/>
    <cellStyle name="20% - Énfasis4 2 2 2" xfId="191" xr:uid="{00000000-0005-0000-0000-000025000000}"/>
    <cellStyle name="20% - Énfasis4 2 3" xfId="284" xr:uid="{00000000-0005-0000-0000-000026000000}"/>
    <cellStyle name="20% - Énfasis4 2 4" xfId="280" xr:uid="{00000000-0005-0000-0000-000027000000}"/>
    <cellStyle name="20% - Énfasis4 3" xfId="187" xr:uid="{00000000-0005-0000-0000-000028000000}"/>
    <cellStyle name="20% - Énfasis4 3 2" xfId="186" xr:uid="{00000000-0005-0000-0000-000029000000}"/>
    <cellStyle name="20% - Énfasis4 3 3" xfId="260" xr:uid="{00000000-0005-0000-0000-00002A000000}"/>
    <cellStyle name="20% - Énfasis5 2" xfId="35" xr:uid="{00000000-0005-0000-0000-00002C000000}"/>
    <cellStyle name="20% - Énfasis5 2 2" xfId="36" xr:uid="{00000000-0005-0000-0000-00002D000000}"/>
    <cellStyle name="20% - Énfasis5 2 2 2" xfId="295" xr:uid="{00000000-0005-0000-0000-00002E000000}"/>
    <cellStyle name="20% - Énfasis5 2 3" xfId="296" xr:uid="{00000000-0005-0000-0000-00002F000000}"/>
    <cellStyle name="20% - Énfasis5 2 4" xfId="259" xr:uid="{00000000-0005-0000-0000-000030000000}"/>
    <cellStyle name="20% - Énfasis5 3" xfId="292" xr:uid="{00000000-0005-0000-0000-000031000000}"/>
    <cellStyle name="20% - Énfasis5 3 2" xfId="288" xr:uid="{00000000-0005-0000-0000-000032000000}"/>
    <cellStyle name="20% - Énfasis5 3 3" xfId="285" xr:uid="{00000000-0005-0000-0000-000033000000}"/>
    <cellStyle name="20% - Énfasis6 2" xfId="37" xr:uid="{00000000-0005-0000-0000-000035000000}"/>
    <cellStyle name="20% - Énfasis6 2 2" xfId="38" xr:uid="{00000000-0005-0000-0000-000036000000}"/>
    <cellStyle name="20% - Énfasis6 2 2 2" xfId="287" xr:uid="{00000000-0005-0000-0000-000037000000}"/>
    <cellStyle name="20% - Énfasis6 2 3" xfId="282" xr:uid="{00000000-0005-0000-0000-000038000000}"/>
    <cellStyle name="20% - Énfasis6 2 4" xfId="290" xr:uid="{00000000-0005-0000-0000-000039000000}"/>
    <cellStyle name="20% - Énfasis6 3" xfId="189" xr:uid="{00000000-0005-0000-0000-00003A000000}"/>
    <cellStyle name="20% - Énfasis6 3 2" xfId="160" xr:uid="{00000000-0005-0000-0000-00003B000000}"/>
    <cellStyle name="20% - Énfasis6 3 3" xfId="277" xr:uid="{00000000-0005-0000-0000-00003C000000}"/>
    <cellStyle name="40% - Accent1" xfId="446" xr:uid="{00000000-0005-0000-0000-00003D000000}"/>
    <cellStyle name="40% - Accent2" xfId="450" xr:uid="{00000000-0005-0000-0000-00003E000000}"/>
    <cellStyle name="40% - Accent3" xfId="454" xr:uid="{00000000-0005-0000-0000-00003F000000}"/>
    <cellStyle name="40% - Accent4" xfId="458" xr:uid="{00000000-0005-0000-0000-000040000000}"/>
    <cellStyle name="40% - Accent5" xfId="462" xr:uid="{00000000-0005-0000-0000-000041000000}"/>
    <cellStyle name="40% - Accent6" xfId="466" xr:uid="{00000000-0005-0000-0000-000042000000}"/>
    <cellStyle name="40% - Énfasis1 2" xfId="39" xr:uid="{00000000-0005-0000-0000-000044000000}"/>
    <cellStyle name="40% - Énfasis1 2 2" xfId="40" xr:uid="{00000000-0005-0000-0000-000045000000}"/>
    <cellStyle name="40% - Énfasis1 2 2 2" xfId="193" xr:uid="{00000000-0005-0000-0000-000046000000}"/>
    <cellStyle name="40% - Énfasis1 2 3" xfId="257" xr:uid="{00000000-0005-0000-0000-000047000000}"/>
    <cellStyle name="40% - Énfasis1 2 4" xfId="258" xr:uid="{00000000-0005-0000-0000-000048000000}"/>
    <cellStyle name="40% - Énfasis1 3" xfId="157" xr:uid="{00000000-0005-0000-0000-000049000000}"/>
    <cellStyle name="40% - Énfasis1 3 2" xfId="155" xr:uid="{00000000-0005-0000-0000-00004A000000}"/>
    <cellStyle name="40% - Énfasis1 3 3" xfId="256" xr:uid="{00000000-0005-0000-0000-00004B000000}"/>
    <cellStyle name="40% - Énfasis2 2" xfId="41" xr:uid="{00000000-0005-0000-0000-00004D000000}"/>
    <cellStyle name="40% - Énfasis2 2 2" xfId="42" xr:uid="{00000000-0005-0000-0000-00004E000000}"/>
    <cellStyle name="40% - Énfasis2 2 2 2" xfId="297" xr:uid="{00000000-0005-0000-0000-00004F000000}"/>
    <cellStyle name="40% - Énfasis2 2 3" xfId="293" xr:uid="{00000000-0005-0000-0000-000050000000}"/>
    <cellStyle name="40% - Énfasis2 2 4" xfId="255" xr:uid="{00000000-0005-0000-0000-000051000000}"/>
    <cellStyle name="40% - Énfasis2 3" xfId="291" xr:uid="{00000000-0005-0000-0000-000052000000}"/>
    <cellStyle name="40% - Énfasis2 3 2" xfId="289" xr:uid="{00000000-0005-0000-0000-000053000000}"/>
    <cellStyle name="40% - Énfasis2 3 3" xfId="283" xr:uid="{00000000-0005-0000-0000-000054000000}"/>
    <cellStyle name="40% - Énfasis3 2" xfId="43" xr:uid="{00000000-0005-0000-0000-000056000000}"/>
    <cellStyle name="40% - Énfasis3 2 2" xfId="44" xr:uid="{00000000-0005-0000-0000-000057000000}"/>
    <cellStyle name="40% - Énfasis3 2 2 2" xfId="279" xr:uid="{00000000-0005-0000-0000-000058000000}"/>
    <cellStyle name="40% - Énfasis3 2 3" xfId="254" xr:uid="{00000000-0005-0000-0000-000059000000}"/>
    <cellStyle name="40% - Énfasis3 2 4" xfId="190" xr:uid="{00000000-0005-0000-0000-00005A000000}"/>
    <cellStyle name="40% - Énfasis3 3" xfId="253" xr:uid="{00000000-0005-0000-0000-00005B000000}"/>
    <cellStyle name="40% - Énfasis3 3 2" xfId="252" xr:uid="{00000000-0005-0000-0000-00005C000000}"/>
    <cellStyle name="40% - Énfasis3 3 3" xfId="158" xr:uid="{00000000-0005-0000-0000-00005D000000}"/>
    <cellStyle name="40% - Énfasis4 2" xfId="45" xr:uid="{00000000-0005-0000-0000-00005F000000}"/>
    <cellStyle name="40% - Énfasis4 2 2" xfId="46" xr:uid="{00000000-0005-0000-0000-000060000000}"/>
    <cellStyle name="40% - Énfasis4 2 2 2" xfId="294" xr:uid="{00000000-0005-0000-0000-000061000000}"/>
    <cellStyle name="40% - Énfasis4 2 3" xfId="278" xr:uid="{00000000-0005-0000-0000-000062000000}"/>
    <cellStyle name="40% - Énfasis4 2 4" xfId="281" xr:uid="{00000000-0005-0000-0000-000063000000}"/>
    <cellStyle name="40% - Énfasis4 3" xfId="251" xr:uid="{00000000-0005-0000-0000-000064000000}"/>
    <cellStyle name="40% - Énfasis4 3 2" xfId="250" xr:uid="{00000000-0005-0000-0000-000065000000}"/>
    <cellStyle name="40% - Énfasis4 3 3" xfId="249" xr:uid="{00000000-0005-0000-0000-000066000000}"/>
    <cellStyle name="40% - Énfasis5 2" xfId="47" xr:uid="{00000000-0005-0000-0000-000068000000}"/>
    <cellStyle name="40% - Énfasis5 2 2" xfId="48" xr:uid="{00000000-0005-0000-0000-000069000000}"/>
    <cellStyle name="40% - Énfasis5 2 2 2" xfId="156" xr:uid="{00000000-0005-0000-0000-00006A000000}"/>
    <cellStyle name="40% - Énfasis5 2 3" xfId="185" xr:uid="{00000000-0005-0000-0000-00006B000000}"/>
    <cellStyle name="40% - Énfasis5 2 4" xfId="159" xr:uid="{00000000-0005-0000-0000-00006C000000}"/>
    <cellStyle name="40% - Énfasis5 3" xfId="184" xr:uid="{00000000-0005-0000-0000-00006D000000}"/>
    <cellStyle name="40% - Énfasis5 3 2" xfId="248" xr:uid="{00000000-0005-0000-0000-00006E000000}"/>
    <cellStyle name="40% - Énfasis5 3 3" xfId="247" xr:uid="{00000000-0005-0000-0000-00006F000000}"/>
    <cellStyle name="40% - Énfasis6 2" xfId="49" xr:uid="{00000000-0005-0000-0000-000071000000}"/>
    <cellStyle name="40% - Énfasis6 2 2" xfId="50" xr:uid="{00000000-0005-0000-0000-000072000000}"/>
    <cellStyle name="40% - Énfasis6 2 2 2" xfId="182" xr:uid="{00000000-0005-0000-0000-000073000000}"/>
    <cellStyle name="40% - Énfasis6 2 3" xfId="181" xr:uid="{00000000-0005-0000-0000-000074000000}"/>
    <cellStyle name="40% - Énfasis6 2 4" xfId="183" xr:uid="{00000000-0005-0000-0000-000075000000}"/>
    <cellStyle name="40% - Énfasis6 3" xfId="180" xr:uid="{00000000-0005-0000-0000-000076000000}"/>
    <cellStyle name="40% - Énfasis6 3 2" xfId="179" xr:uid="{00000000-0005-0000-0000-000077000000}"/>
    <cellStyle name="40% - Énfasis6 3 3" xfId="178" xr:uid="{00000000-0005-0000-0000-000078000000}"/>
    <cellStyle name="60% - Accent1" xfId="447" xr:uid="{00000000-0005-0000-0000-000079000000}"/>
    <cellStyle name="60% - Accent2" xfId="451" xr:uid="{00000000-0005-0000-0000-00007A000000}"/>
    <cellStyle name="60% - Accent3" xfId="455" xr:uid="{00000000-0005-0000-0000-00007B000000}"/>
    <cellStyle name="60% - Accent4" xfId="459" xr:uid="{00000000-0005-0000-0000-00007C000000}"/>
    <cellStyle name="60% - Accent5" xfId="463" xr:uid="{00000000-0005-0000-0000-00007D000000}"/>
    <cellStyle name="60% - Accent6" xfId="467" xr:uid="{00000000-0005-0000-0000-00007E000000}"/>
    <cellStyle name="60% - Énfasis1 2" xfId="51" xr:uid="{00000000-0005-0000-0000-000080000000}"/>
    <cellStyle name="60% - Énfasis1 2 2" xfId="52" xr:uid="{00000000-0005-0000-0000-000081000000}"/>
    <cellStyle name="60% - Énfasis1 2 3" xfId="177" xr:uid="{00000000-0005-0000-0000-000082000000}"/>
    <cellStyle name="60% - Énfasis1 3" xfId="246" xr:uid="{00000000-0005-0000-0000-000083000000}"/>
    <cellStyle name="60% - Énfasis2 2" xfId="53" xr:uid="{00000000-0005-0000-0000-000085000000}"/>
    <cellStyle name="60% - Énfasis2 2 2" xfId="54" xr:uid="{00000000-0005-0000-0000-000086000000}"/>
    <cellStyle name="60% - Énfasis2 2 3" xfId="245" xr:uid="{00000000-0005-0000-0000-000087000000}"/>
    <cellStyle name="60% - Énfasis2 3" xfId="244" xr:uid="{00000000-0005-0000-0000-000088000000}"/>
    <cellStyle name="60% - Énfasis3 2" xfId="55" xr:uid="{00000000-0005-0000-0000-00008A000000}"/>
    <cellStyle name="60% - Énfasis3 2 2" xfId="56" xr:uid="{00000000-0005-0000-0000-00008B000000}"/>
    <cellStyle name="60% - Énfasis3 2 3" xfId="243" xr:uid="{00000000-0005-0000-0000-00008C000000}"/>
    <cellStyle name="60% - Énfasis3 3" xfId="242" xr:uid="{00000000-0005-0000-0000-00008D000000}"/>
    <cellStyle name="60% - Énfasis4 2" xfId="57" xr:uid="{00000000-0005-0000-0000-00008F000000}"/>
    <cellStyle name="60% - Énfasis4 2 2" xfId="58" xr:uid="{00000000-0005-0000-0000-000090000000}"/>
    <cellStyle name="60% - Énfasis4 2 3" xfId="241" xr:uid="{00000000-0005-0000-0000-000091000000}"/>
    <cellStyle name="60% - Énfasis4 3" xfId="240" xr:uid="{00000000-0005-0000-0000-000092000000}"/>
    <cellStyle name="60% - Énfasis5 2" xfId="59" xr:uid="{00000000-0005-0000-0000-000094000000}"/>
    <cellStyle name="60% - Énfasis5 2 2" xfId="60" xr:uid="{00000000-0005-0000-0000-000095000000}"/>
    <cellStyle name="60% - Énfasis5 2 3" xfId="239" xr:uid="{00000000-0005-0000-0000-000096000000}"/>
    <cellStyle name="60% - Énfasis5 3" xfId="238" xr:uid="{00000000-0005-0000-0000-000097000000}"/>
    <cellStyle name="60% - Énfasis6 2" xfId="61" xr:uid="{00000000-0005-0000-0000-000099000000}"/>
    <cellStyle name="60% - Énfasis6 2 2" xfId="62" xr:uid="{00000000-0005-0000-0000-00009A000000}"/>
    <cellStyle name="60% - Énfasis6 2 3" xfId="237" xr:uid="{00000000-0005-0000-0000-00009B000000}"/>
    <cellStyle name="60% - Énfasis6 3" xfId="236" xr:uid="{00000000-0005-0000-0000-00009C000000}"/>
    <cellStyle name="Accent1" xfId="444" xr:uid="{00000000-0005-0000-0000-00009D000000}"/>
    <cellStyle name="Accent2" xfId="448" xr:uid="{00000000-0005-0000-0000-00009E000000}"/>
    <cellStyle name="Accent3" xfId="452" xr:uid="{00000000-0005-0000-0000-00009F000000}"/>
    <cellStyle name="Accent4" xfId="456" xr:uid="{00000000-0005-0000-0000-0000A0000000}"/>
    <cellStyle name="Accent5" xfId="460" xr:uid="{00000000-0005-0000-0000-0000A1000000}"/>
    <cellStyle name="Accent6" xfId="464" xr:uid="{00000000-0005-0000-0000-0000A2000000}"/>
    <cellStyle name="Bad" xfId="440" xr:uid="{00000000-0005-0000-0000-0000A3000000}"/>
    <cellStyle name="Buena 2" xfId="63" xr:uid="{00000000-0005-0000-0000-0000A5000000}"/>
    <cellStyle name="Buena 2 2" xfId="64" xr:uid="{00000000-0005-0000-0000-0000A6000000}"/>
    <cellStyle name="Buena 2 3" xfId="235" xr:uid="{00000000-0005-0000-0000-0000A7000000}"/>
    <cellStyle name="Buena 3" xfId="234" xr:uid="{00000000-0005-0000-0000-0000A8000000}"/>
    <cellStyle name="Bueno" xfId="16" builtinId="26" customBuiltin="1"/>
    <cellStyle name="Cabecera 1" xfId="135" xr:uid="{00000000-0005-0000-0000-0000A9000000}"/>
    <cellStyle name="Cabecera 2" xfId="136" xr:uid="{00000000-0005-0000-0000-0000AA000000}"/>
    <cellStyle name="Calculation" xfId="442" xr:uid="{00000000-0005-0000-0000-0000AB000000}"/>
    <cellStyle name="Cálculo 2" xfId="65" xr:uid="{00000000-0005-0000-0000-0000AD000000}"/>
    <cellStyle name="Cálculo 2 2" xfId="66" xr:uid="{00000000-0005-0000-0000-0000AE000000}"/>
    <cellStyle name="Cálculo 2 3" xfId="233" xr:uid="{00000000-0005-0000-0000-0000AF000000}"/>
    <cellStyle name="Cálculo 3" xfId="232" xr:uid="{00000000-0005-0000-0000-0000B0000000}"/>
    <cellStyle name="Celda de comprobación" xfId="14" builtinId="23" customBuiltin="1"/>
    <cellStyle name="Celda de comprobación 2" xfId="67" xr:uid="{00000000-0005-0000-0000-0000B2000000}"/>
    <cellStyle name="Celda de comprobación 2 2" xfId="68" xr:uid="{00000000-0005-0000-0000-0000B3000000}"/>
    <cellStyle name="Celda de comprobación 2 3" xfId="231" xr:uid="{00000000-0005-0000-0000-0000B4000000}"/>
    <cellStyle name="Celda de comprobación 3" xfId="176" xr:uid="{00000000-0005-0000-0000-0000B5000000}"/>
    <cellStyle name="Celda vinculada" xfId="19" builtinId="24" customBuiltin="1"/>
    <cellStyle name="Celda vinculada 2" xfId="69" xr:uid="{00000000-0005-0000-0000-0000B7000000}"/>
    <cellStyle name="Celda vinculada 2 2" xfId="70" xr:uid="{00000000-0005-0000-0000-0000B8000000}"/>
    <cellStyle name="Celda vinculada 2 3" xfId="230" xr:uid="{00000000-0005-0000-0000-0000B9000000}"/>
    <cellStyle name="Celda vinculada 3" xfId="229" xr:uid="{00000000-0005-0000-0000-0000BA000000}"/>
    <cellStyle name="Comma [0]" xfId="3" xr:uid="{00000000-0005-0000-0000-0000BB000000}"/>
    <cellStyle name="Comma [0] 2" xfId="468" xr:uid="{00000000-0005-0000-0000-0000BC000000}"/>
    <cellStyle name="Currency [0]" xfId="4" xr:uid="{00000000-0005-0000-0000-0000BD000000}"/>
    <cellStyle name="Currency [0] 2" xfId="469" xr:uid="{00000000-0005-0000-0000-0000BE000000}"/>
    <cellStyle name="Encabezado 1" xfId="151" builtinId="16" customBuiltin="1"/>
    <cellStyle name="Encabezado 4" xfId="17" builtinId="19" customBuiltin="1"/>
    <cellStyle name="Encabezado 4 2" xfId="71" xr:uid="{00000000-0005-0000-0000-0000C1000000}"/>
    <cellStyle name="Encabezado 4 2 2" xfId="72" xr:uid="{00000000-0005-0000-0000-0000C2000000}"/>
    <cellStyle name="Encabezado 4 2 3" xfId="228" xr:uid="{00000000-0005-0000-0000-0000C3000000}"/>
    <cellStyle name="Encabezado 4 3" xfId="227" xr:uid="{00000000-0005-0000-0000-0000C4000000}"/>
    <cellStyle name="Énfasis1 2" xfId="73" xr:uid="{00000000-0005-0000-0000-0000C6000000}"/>
    <cellStyle name="Énfasis1 2 2" xfId="74" xr:uid="{00000000-0005-0000-0000-0000C7000000}"/>
    <cellStyle name="Énfasis1 2 3" xfId="226" xr:uid="{00000000-0005-0000-0000-0000C8000000}"/>
    <cellStyle name="Énfasis1 3" xfId="225" xr:uid="{00000000-0005-0000-0000-0000C9000000}"/>
    <cellStyle name="Énfasis2 2" xfId="75" xr:uid="{00000000-0005-0000-0000-0000CB000000}"/>
    <cellStyle name="Énfasis2 2 2" xfId="76" xr:uid="{00000000-0005-0000-0000-0000CC000000}"/>
    <cellStyle name="Énfasis2 2 3" xfId="175" xr:uid="{00000000-0005-0000-0000-0000CD000000}"/>
    <cellStyle name="Énfasis2 3" xfId="224" xr:uid="{00000000-0005-0000-0000-0000CE000000}"/>
    <cellStyle name="Énfasis3 2" xfId="77" xr:uid="{00000000-0005-0000-0000-0000D0000000}"/>
    <cellStyle name="Énfasis3 2 2" xfId="78" xr:uid="{00000000-0005-0000-0000-0000D1000000}"/>
    <cellStyle name="Énfasis3 2 3" xfId="223" xr:uid="{00000000-0005-0000-0000-0000D2000000}"/>
    <cellStyle name="Énfasis3 3" xfId="174" xr:uid="{00000000-0005-0000-0000-0000D3000000}"/>
    <cellStyle name="Énfasis4 2" xfId="79" xr:uid="{00000000-0005-0000-0000-0000D5000000}"/>
    <cellStyle name="Énfasis4 2 2" xfId="80" xr:uid="{00000000-0005-0000-0000-0000D6000000}"/>
    <cellStyle name="Énfasis4 2 3" xfId="173" xr:uid="{00000000-0005-0000-0000-0000D7000000}"/>
    <cellStyle name="Énfasis4 3" xfId="172" xr:uid="{00000000-0005-0000-0000-0000D8000000}"/>
    <cellStyle name="Énfasis5 2" xfId="81" xr:uid="{00000000-0005-0000-0000-0000DA000000}"/>
    <cellStyle name="Énfasis5 2 2" xfId="82" xr:uid="{00000000-0005-0000-0000-0000DB000000}"/>
    <cellStyle name="Énfasis5 2 3" xfId="171" xr:uid="{00000000-0005-0000-0000-0000DC000000}"/>
    <cellStyle name="Énfasis5 3" xfId="170" xr:uid="{00000000-0005-0000-0000-0000DD000000}"/>
    <cellStyle name="Énfasis6 2" xfId="83" xr:uid="{00000000-0005-0000-0000-0000DF000000}"/>
    <cellStyle name="Énfasis6 2 2" xfId="84" xr:uid="{00000000-0005-0000-0000-0000E0000000}"/>
    <cellStyle name="Énfasis6 2 3" xfId="169" xr:uid="{00000000-0005-0000-0000-0000E1000000}"/>
    <cellStyle name="Énfasis6 3" xfId="168" xr:uid="{00000000-0005-0000-0000-0000E2000000}"/>
    <cellStyle name="Entrada" xfId="18" builtinId="20" customBuiltin="1"/>
    <cellStyle name="Entrada 2" xfId="85" xr:uid="{00000000-0005-0000-0000-0000E4000000}"/>
    <cellStyle name="Entrada 2 2" xfId="86" xr:uid="{00000000-0005-0000-0000-0000E5000000}"/>
    <cellStyle name="Entrada 2 3" xfId="222" xr:uid="{00000000-0005-0000-0000-0000E6000000}"/>
    <cellStyle name="Entrada 3" xfId="221" xr:uid="{00000000-0005-0000-0000-0000E7000000}"/>
    <cellStyle name="Euro" xfId="15" xr:uid="{00000000-0005-0000-0000-0000E8000000}"/>
    <cellStyle name="Euro 2" xfId="137" xr:uid="{00000000-0005-0000-0000-0000E9000000}"/>
    <cellStyle name="Euro 2 2" xfId="325" xr:uid="{00000000-0005-0000-0000-0000EA000000}"/>
    <cellStyle name="Explanatory Text" xfId="443" xr:uid="{00000000-0005-0000-0000-0000EB000000}"/>
    <cellStyle name="Fecha" xfId="138" xr:uid="{00000000-0005-0000-0000-0000EC000000}"/>
    <cellStyle name="Fijo" xfId="139" xr:uid="{00000000-0005-0000-0000-0000ED000000}"/>
    <cellStyle name="Heading 2" xfId="438" xr:uid="{00000000-0005-0000-0000-0000EF000000}"/>
    <cellStyle name="Heading 3" xfId="439" xr:uid="{00000000-0005-0000-0000-0000F0000000}"/>
    <cellStyle name="Hipervínculo visitado" xfId="426" builtinId="9" hidden="1"/>
    <cellStyle name="Hipervínculo visitado" xfId="427" builtinId="9" hidden="1"/>
    <cellStyle name="Hipervínculo visitado" xfId="428" builtinId="9" hidden="1"/>
    <cellStyle name="Hipervínculo visitado" xfId="429" builtinId="9" hidden="1"/>
    <cellStyle name="Hipervínculo visitado" xfId="430" builtinId="9" hidden="1"/>
    <cellStyle name="Incorrecto 2" xfId="87" xr:uid="{00000000-0005-0000-0000-0000F7000000}"/>
    <cellStyle name="Incorrecto 2 2" xfId="88" xr:uid="{00000000-0005-0000-0000-0000F8000000}"/>
    <cellStyle name="Incorrecto 2 3" xfId="220" xr:uid="{00000000-0005-0000-0000-0000F9000000}"/>
    <cellStyle name="Incorrecto 3" xfId="219" xr:uid="{00000000-0005-0000-0000-0000FA000000}"/>
    <cellStyle name="Millares 2" xfId="12" xr:uid="{00000000-0005-0000-0000-0000FB000000}"/>
    <cellStyle name="Millares 2 2" xfId="89" xr:uid="{00000000-0005-0000-0000-0000FC000000}"/>
    <cellStyle name="Millares 2 2 2" xfId="298" xr:uid="{00000000-0005-0000-0000-0000FD000000}"/>
    <cellStyle name="Millares 2 2 2 2" xfId="493" xr:uid="{00000000-0005-0000-0000-0000FE000000}"/>
    <cellStyle name="Millares 2 2 3" xfId="475" xr:uid="{00000000-0005-0000-0000-0000FF000000}"/>
    <cellStyle name="Millares 2 3" xfId="90" xr:uid="{00000000-0005-0000-0000-000000010000}"/>
    <cellStyle name="Millares 2 3 2" xfId="299" xr:uid="{00000000-0005-0000-0000-000001010000}"/>
    <cellStyle name="Millares 2 3 2 2" xfId="494" xr:uid="{00000000-0005-0000-0000-000002010000}"/>
    <cellStyle name="Millares 2 3 3" xfId="476" xr:uid="{00000000-0005-0000-0000-000003010000}"/>
    <cellStyle name="Millares 2 4" xfId="91" xr:uid="{00000000-0005-0000-0000-000004010000}"/>
    <cellStyle name="Millares 2 4 2" xfId="300" xr:uid="{00000000-0005-0000-0000-000005010000}"/>
    <cellStyle name="Millares 2 4 2 2" xfId="495" xr:uid="{00000000-0005-0000-0000-000006010000}"/>
    <cellStyle name="Millares 2 4 3" xfId="477" xr:uid="{00000000-0005-0000-0000-000007010000}"/>
    <cellStyle name="Millares 2 5" xfId="117" xr:uid="{00000000-0005-0000-0000-000008010000}"/>
    <cellStyle name="Millares 2 5 2" xfId="481" xr:uid="{00000000-0005-0000-0000-000009010000}"/>
    <cellStyle name="Millares 2 6" xfId="140" xr:uid="{00000000-0005-0000-0000-00000A010000}"/>
    <cellStyle name="Millares 2 6 2" xfId="488" xr:uid="{00000000-0005-0000-0000-00000B010000}"/>
    <cellStyle name="Millares 2 7" xfId="473" xr:uid="{00000000-0005-0000-0000-00000C010000}"/>
    <cellStyle name="Millares 3" xfId="130" xr:uid="{00000000-0005-0000-0000-00000D010000}"/>
    <cellStyle name="Millares 3 2" xfId="326" xr:uid="{00000000-0005-0000-0000-00000E010000}"/>
    <cellStyle name="Millares 3 2 2" xfId="506" xr:uid="{00000000-0005-0000-0000-00000F010000}"/>
    <cellStyle name="Millares 3 3" xfId="301" xr:uid="{00000000-0005-0000-0000-000010010000}"/>
    <cellStyle name="Millares 3 3 2" xfId="338" xr:uid="{00000000-0005-0000-0000-000011010000}"/>
    <cellStyle name="Millares 3 3 2 2" xfId="511" xr:uid="{00000000-0005-0000-0000-000012010000}"/>
    <cellStyle name="Millares 3 3 3" xfId="496" xr:uid="{00000000-0005-0000-0000-000013010000}"/>
    <cellStyle name="Millares 3 4" xfId="337" xr:uid="{00000000-0005-0000-0000-000014010000}"/>
    <cellStyle name="Millares 3 4 2" xfId="404" xr:uid="{00000000-0005-0000-0000-000015010000}"/>
    <cellStyle name="Millares 3 4 2 2" xfId="534" xr:uid="{00000000-0005-0000-0000-000016010000}"/>
    <cellStyle name="Millares 3 4 3" xfId="510" xr:uid="{00000000-0005-0000-0000-000017010000}"/>
    <cellStyle name="Millares 3 5" xfId="383" xr:uid="{00000000-0005-0000-0000-000018010000}"/>
    <cellStyle name="Millares 3 5 2" xfId="527" xr:uid="{00000000-0005-0000-0000-000019010000}"/>
    <cellStyle name="Millares 3 6" xfId="486" xr:uid="{00000000-0005-0000-0000-00001A010000}"/>
    <cellStyle name="Millares 4" xfId="10" xr:uid="{00000000-0005-0000-0000-00001B010000}"/>
    <cellStyle name="Millares 4 2" xfId="339" xr:uid="{00000000-0005-0000-0000-00001C010000}"/>
    <cellStyle name="Millares 4 2 2" xfId="512" xr:uid="{00000000-0005-0000-0000-00001D010000}"/>
    <cellStyle name="Millares 4 3" xfId="327" xr:uid="{00000000-0005-0000-0000-00001E010000}"/>
    <cellStyle name="Millares 4 3 2" xfId="507" xr:uid="{00000000-0005-0000-0000-00001F010000}"/>
    <cellStyle name="Millares 4 4" xfId="471" xr:uid="{00000000-0005-0000-0000-000020010000}"/>
    <cellStyle name="Millares 5" xfId="372" xr:uid="{00000000-0005-0000-0000-000021010000}"/>
    <cellStyle name="Millares 5 2" xfId="524" xr:uid="{00000000-0005-0000-0000-000022010000}"/>
    <cellStyle name="Millares 6" xfId="540" xr:uid="{00000000-0005-0000-0000-000023010000}"/>
    <cellStyle name="Moneda 10" xfId="541" xr:uid="{00000000-0005-0000-0000-000024010000}"/>
    <cellStyle name="Moneda 2" xfId="11" xr:uid="{00000000-0005-0000-0000-000025010000}"/>
    <cellStyle name="Moneda 2 2" xfId="92" xr:uid="{00000000-0005-0000-0000-000026010000}"/>
    <cellStyle name="Moneda 2 2 2" xfId="302" xr:uid="{00000000-0005-0000-0000-000027010000}"/>
    <cellStyle name="Moneda 2 2 2 2" xfId="497" xr:uid="{00000000-0005-0000-0000-000028010000}"/>
    <cellStyle name="Moneda 2 2 3" xfId="478" xr:uid="{00000000-0005-0000-0000-000029010000}"/>
    <cellStyle name="Moneda 2 3" xfId="93" xr:uid="{00000000-0005-0000-0000-00002A010000}"/>
    <cellStyle name="Moneda 2 3 2" xfId="303" xr:uid="{00000000-0005-0000-0000-00002B010000}"/>
    <cellStyle name="Moneda 2 3 2 2" xfId="498" xr:uid="{00000000-0005-0000-0000-00002C010000}"/>
    <cellStyle name="Moneda 2 3 3" xfId="479" xr:uid="{00000000-0005-0000-0000-00002D010000}"/>
    <cellStyle name="Moneda 2 4" xfId="94" xr:uid="{00000000-0005-0000-0000-00002E010000}"/>
    <cellStyle name="Moneda 2 4 2" xfId="304" xr:uid="{00000000-0005-0000-0000-00002F010000}"/>
    <cellStyle name="Moneda 2 4 2 2" xfId="499" xr:uid="{00000000-0005-0000-0000-000030010000}"/>
    <cellStyle name="Moneda 2 4 3" xfId="480" xr:uid="{00000000-0005-0000-0000-000031010000}"/>
    <cellStyle name="Moneda 2 5" xfId="8" xr:uid="{00000000-0005-0000-0000-000032010000}"/>
    <cellStyle name="Moneda 2 5 2" xfId="470" xr:uid="{00000000-0005-0000-0000-000033010000}"/>
    <cellStyle name="Moneda 2 6" xfId="472" xr:uid="{00000000-0005-0000-0000-000034010000}"/>
    <cellStyle name="Moneda 3" xfId="23" xr:uid="{00000000-0005-0000-0000-000035010000}"/>
    <cellStyle name="Moneda 3 2" xfId="305" xr:uid="{00000000-0005-0000-0000-000036010000}"/>
    <cellStyle name="Moneda 3 2 2" xfId="341" xr:uid="{00000000-0005-0000-0000-000037010000}"/>
    <cellStyle name="Moneda 3 2 2 2" xfId="514" xr:uid="{00000000-0005-0000-0000-000038010000}"/>
    <cellStyle name="Moneda 3 2 3" xfId="500" xr:uid="{00000000-0005-0000-0000-000039010000}"/>
    <cellStyle name="Moneda 3 3" xfId="340" xr:uid="{00000000-0005-0000-0000-00003A010000}"/>
    <cellStyle name="Moneda 3 3 2" xfId="405" xr:uid="{00000000-0005-0000-0000-00003B010000}"/>
    <cellStyle name="Moneda 3 3 2 2" xfId="535" xr:uid="{00000000-0005-0000-0000-00003C010000}"/>
    <cellStyle name="Moneda 3 3 3" xfId="513" xr:uid="{00000000-0005-0000-0000-00003D010000}"/>
    <cellStyle name="Moneda 3 4" xfId="384" xr:uid="{00000000-0005-0000-0000-00003E010000}"/>
    <cellStyle name="Moneda 3 4 2" xfId="528" xr:uid="{00000000-0005-0000-0000-00003F010000}"/>
    <cellStyle name="Moneda 3 5" xfId="474" xr:uid="{00000000-0005-0000-0000-000040010000}"/>
    <cellStyle name="Moneda 4" xfId="119" xr:uid="{00000000-0005-0000-0000-000041010000}"/>
    <cellStyle name="Moneda 4 2" xfId="306" xr:uid="{00000000-0005-0000-0000-000042010000}"/>
    <cellStyle name="Moneda 4 2 2" xfId="343" xr:uid="{00000000-0005-0000-0000-000043010000}"/>
    <cellStyle name="Moneda 4 2 2 2" xfId="516" xr:uid="{00000000-0005-0000-0000-000044010000}"/>
    <cellStyle name="Moneda 4 2 3" xfId="501" xr:uid="{00000000-0005-0000-0000-000045010000}"/>
    <cellStyle name="Moneda 4 3" xfId="342" xr:uid="{00000000-0005-0000-0000-000046010000}"/>
    <cellStyle name="Moneda 4 3 2" xfId="406" xr:uid="{00000000-0005-0000-0000-000047010000}"/>
    <cellStyle name="Moneda 4 3 2 2" xfId="536" xr:uid="{00000000-0005-0000-0000-000048010000}"/>
    <cellStyle name="Moneda 4 3 3" xfId="515" xr:uid="{00000000-0005-0000-0000-000049010000}"/>
    <cellStyle name="Moneda 4 4" xfId="385" xr:uid="{00000000-0005-0000-0000-00004A010000}"/>
    <cellStyle name="Moneda 4 4 2" xfId="529" xr:uid="{00000000-0005-0000-0000-00004B010000}"/>
    <cellStyle name="Moneda 4 5" xfId="482" xr:uid="{00000000-0005-0000-0000-00004C010000}"/>
    <cellStyle name="Moneda 5" xfId="125" xr:uid="{00000000-0005-0000-0000-00004D010000}"/>
    <cellStyle name="Moneda 5 2" xfId="307" xr:uid="{00000000-0005-0000-0000-00004E010000}"/>
    <cellStyle name="Moneda 5 2 2" xfId="344" xr:uid="{00000000-0005-0000-0000-00004F010000}"/>
    <cellStyle name="Moneda 5 2 2 2" xfId="517" xr:uid="{00000000-0005-0000-0000-000050010000}"/>
    <cellStyle name="Moneda 5 2 3" xfId="502" xr:uid="{00000000-0005-0000-0000-000051010000}"/>
    <cellStyle name="Moneda 5 3" xfId="332" xr:uid="{00000000-0005-0000-0000-000052010000}"/>
    <cellStyle name="Moneda 5 3 2" xfId="399" xr:uid="{00000000-0005-0000-0000-000053010000}"/>
    <cellStyle name="Moneda 5 3 2 2" xfId="533" xr:uid="{00000000-0005-0000-0000-000054010000}"/>
    <cellStyle name="Moneda 5 3 3" xfId="509" xr:uid="{00000000-0005-0000-0000-000055010000}"/>
    <cellStyle name="Moneda 5 4" xfId="376" xr:uid="{00000000-0005-0000-0000-000056010000}"/>
    <cellStyle name="Moneda 5 4 2" xfId="419" xr:uid="{00000000-0005-0000-0000-000057010000}"/>
    <cellStyle name="Moneda 5 4 2 2" xfId="539" xr:uid="{00000000-0005-0000-0000-000058010000}"/>
    <cellStyle name="Moneda 5 4 3" xfId="525" xr:uid="{00000000-0005-0000-0000-000059010000}"/>
    <cellStyle name="Moneda 5 5" xfId="386" xr:uid="{00000000-0005-0000-0000-00005A010000}"/>
    <cellStyle name="Moneda 5 5 2" xfId="530" xr:uid="{00000000-0005-0000-0000-00005B010000}"/>
    <cellStyle name="Moneda 5 6" xfId="483" xr:uid="{00000000-0005-0000-0000-00005C010000}"/>
    <cellStyle name="Moneda 6" xfId="127" xr:uid="{00000000-0005-0000-0000-00005D010000}"/>
    <cellStyle name="Moneda 6 2" xfId="308" xr:uid="{00000000-0005-0000-0000-00005E010000}"/>
    <cellStyle name="Moneda 6 2 2" xfId="503" xr:uid="{00000000-0005-0000-0000-00005F010000}"/>
    <cellStyle name="Moneda 6 3" xfId="484" xr:uid="{00000000-0005-0000-0000-000060010000}"/>
    <cellStyle name="Moneda 7" xfId="129" xr:uid="{00000000-0005-0000-0000-000061010000}"/>
    <cellStyle name="Moneda 7 2" xfId="133" xr:uid="{00000000-0005-0000-0000-000062010000}"/>
    <cellStyle name="Moneda 7 2 2" xfId="310" xr:uid="{00000000-0005-0000-0000-000063010000}"/>
    <cellStyle name="Moneda 7 2 2 2" xfId="347" xr:uid="{00000000-0005-0000-0000-000064010000}"/>
    <cellStyle name="Moneda 7 2 2 2 2" xfId="520" xr:uid="{00000000-0005-0000-0000-000065010000}"/>
    <cellStyle name="Moneda 7 2 2 3" xfId="505" xr:uid="{00000000-0005-0000-0000-000066010000}"/>
    <cellStyle name="Moneda 7 2 3" xfId="346" xr:uid="{00000000-0005-0000-0000-000067010000}"/>
    <cellStyle name="Moneda 7 2 3 2" xfId="408" xr:uid="{00000000-0005-0000-0000-000068010000}"/>
    <cellStyle name="Moneda 7 2 3 2 2" xfId="538" xr:uid="{00000000-0005-0000-0000-000069010000}"/>
    <cellStyle name="Moneda 7 2 3 3" xfId="519" xr:uid="{00000000-0005-0000-0000-00006A010000}"/>
    <cellStyle name="Moneda 7 2 4" xfId="388" xr:uid="{00000000-0005-0000-0000-00006B010000}"/>
    <cellStyle name="Moneda 7 2 4 2" xfId="532" xr:uid="{00000000-0005-0000-0000-00006C010000}"/>
    <cellStyle name="Moneda 7 2 5" xfId="487" xr:uid="{00000000-0005-0000-0000-00006D010000}"/>
    <cellStyle name="Moneda 7 3" xfId="309" xr:uid="{00000000-0005-0000-0000-00006E010000}"/>
    <cellStyle name="Moneda 7 3 2" xfId="348" xr:uid="{00000000-0005-0000-0000-00006F010000}"/>
    <cellStyle name="Moneda 7 3 2 2" xfId="521" xr:uid="{00000000-0005-0000-0000-000070010000}"/>
    <cellStyle name="Moneda 7 3 3" xfId="504" xr:uid="{00000000-0005-0000-0000-000071010000}"/>
    <cellStyle name="Moneda 7 4" xfId="345" xr:uid="{00000000-0005-0000-0000-000072010000}"/>
    <cellStyle name="Moneda 7 4 2" xfId="407" xr:uid="{00000000-0005-0000-0000-000073010000}"/>
    <cellStyle name="Moneda 7 4 2 2" xfId="537" xr:uid="{00000000-0005-0000-0000-000074010000}"/>
    <cellStyle name="Moneda 7 4 3" xfId="518" xr:uid="{00000000-0005-0000-0000-000075010000}"/>
    <cellStyle name="Moneda 7 5" xfId="387" xr:uid="{00000000-0005-0000-0000-000076010000}"/>
    <cellStyle name="Moneda 7 5 2" xfId="531" xr:uid="{00000000-0005-0000-0000-000077010000}"/>
    <cellStyle name="Moneda 7 6" xfId="485" xr:uid="{00000000-0005-0000-0000-000078010000}"/>
    <cellStyle name="Moneda 8" xfId="328" xr:uid="{00000000-0005-0000-0000-000079010000}"/>
    <cellStyle name="Moneda 8 2" xfId="349" xr:uid="{00000000-0005-0000-0000-00007A010000}"/>
    <cellStyle name="Moneda 8 2 2" xfId="522" xr:uid="{00000000-0005-0000-0000-00007B010000}"/>
    <cellStyle name="Moneda 8 3" xfId="508" xr:uid="{00000000-0005-0000-0000-00007C010000}"/>
    <cellStyle name="Moneda 9" xfId="381" xr:uid="{00000000-0005-0000-0000-00007D010000}"/>
    <cellStyle name="Moneda 9 2" xfId="526" xr:uid="{00000000-0005-0000-0000-00007E010000}"/>
    <cellStyle name="Monetario" xfId="141" xr:uid="{00000000-0005-0000-0000-00007F010000}"/>
    <cellStyle name="Monetario0" xfId="142" xr:uid="{00000000-0005-0000-0000-000080010000}"/>
    <cellStyle name="Neutral" xfId="152" builtinId="28" customBuiltin="1"/>
    <cellStyle name="Neutral 2" xfId="95" xr:uid="{00000000-0005-0000-0000-000082010000}"/>
    <cellStyle name="Neutral 2 2" xfId="96" xr:uid="{00000000-0005-0000-0000-000083010000}"/>
    <cellStyle name="Neutral 2 3" xfId="218" xr:uid="{00000000-0005-0000-0000-000084010000}"/>
    <cellStyle name="Neutral 3" xfId="217" xr:uid="{00000000-0005-0000-0000-000085010000}"/>
    <cellStyle name="Normal" xfId="0" builtinId="0"/>
    <cellStyle name="Normal 10" xfId="134" xr:uid="{00000000-0005-0000-0000-000087010000}"/>
    <cellStyle name="Normal 10 2" xfId="350" xr:uid="{00000000-0005-0000-0000-000088010000}"/>
    <cellStyle name="Normal 10 3" xfId="329" xr:uid="{00000000-0005-0000-0000-000089010000}"/>
    <cellStyle name="Normal 10 4" xfId="433" xr:uid="{00000000-0005-0000-0000-00008A010000}"/>
    <cellStyle name="Normal 11" xfId="146" xr:uid="{00000000-0005-0000-0000-00008B010000}"/>
    <cellStyle name="Normal 11 2" xfId="331" xr:uid="{00000000-0005-0000-0000-00008C010000}"/>
    <cellStyle name="Normal 11 3" xfId="216" xr:uid="{00000000-0005-0000-0000-00008D010000}"/>
    <cellStyle name="Normal 12" xfId="147" xr:uid="{00000000-0005-0000-0000-00008E010000}"/>
    <cellStyle name="Normal 12 2" xfId="416" xr:uid="{00000000-0005-0000-0000-00008F010000}"/>
    <cellStyle name="Normal 12 3" xfId="373" xr:uid="{00000000-0005-0000-0000-000090010000}"/>
    <cellStyle name="Normal 12 4" xfId="424" xr:uid="{00000000-0005-0000-0000-000091010000}"/>
    <cellStyle name="Normal 13" xfId="148" xr:uid="{00000000-0005-0000-0000-000092010000}"/>
    <cellStyle name="Normal 13 2" xfId="417" xr:uid="{00000000-0005-0000-0000-000093010000}"/>
    <cellStyle name="Normal 13 3" xfId="374" xr:uid="{00000000-0005-0000-0000-000094010000}"/>
    <cellStyle name="Normal 13 4" xfId="490" xr:uid="{00000000-0005-0000-0000-000095010000}"/>
    <cellStyle name="Normal 14" xfId="149" xr:uid="{00000000-0005-0000-0000-000096010000}"/>
    <cellStyle name="Normal 14 2" xfId="418" xr:uid="{00000000-0005-0000-0000-000097010000}"/>
    <cellStyle name="Normal 14 3" xfId="375" xr:uid="{00000000-0005-0000-0000-000098010000}"/>
    <cellStyle name="Normal 14 4" xfId="491" xr:uid="{00000000-0005-0000-0000-000099010000}"/>
    <cellStyle name="Normal 15" xfId="150" xr:uid="{00000000-0005-0000-0000-00009A010000}"/>
    <cellStyle name="Normal 15 2" xfId="423" xr:uid="{00000000-0005-0000-0000-00009B010000}"/>
    <cellStyle name="Normal 15 3" xfId="492" xr:uid="{00000000-0005-0000-0000-00009C010000}"/>
    <cellStyle name="Normal 16" xfId="154" xr:uid="{00000000-0005-0000-0000-00009D010000}"/>
    <cellStyle name="Normal 16 2" xfId="371" xr:uid="{00000000-0005-0000-0000-00009E010000}"/>
    <cellStyle name="Normal 16 2 2" xfId="523" xr:uid="{00000000-0005-0000-0000-00009F010000}"/>
    <cellStyle name="Normal 16 3" xfId="431" xr:uid="{00000000-0005-0000-0000-0000A0010000}"/>
    <cellStyle name="Normal 17" xfId="276" xr:uid="{00000000-0005-0000-0000-0000A1010000}"/>
    <cellStyle name="Normal 18" xfId="370" xr:uid="{00000000-0005-0000-0000-0000A2010000}"/>
    <cellStyle name="Normal 18 2" xfId="432" xr:uid="{00000000-0005-0000-0000-0000A3010000}"/>
    <cellStyle name="Normal 19" xfId="434" xr:uid="{00000000-0005-0000-0000-0000A4010000}"/>
    <cellStyle name="Normal 19 2" xfId="542" xr:uid="{00000000-0005-0000-0000-0000A5010000}"/>
    <cellStyle name="Normal 2" xfId="2" xr:uid="{00000000-0005-0000-0000-0000A6010000}"/>
    <cellStyle name="Normal 2 2" xfId="97" xr:uid="{00000000-0005-0000-0000-0000A7010000}"/>
    <cellStyle name="Normal 2 2 2" xfId="311" xr:uid="{00000000-0005-0000-0000-0000A8010000}"/>
    <cellStyle name="Normal 2 2 2 2" xfId="213" xr:uid="{00000000-0005-0000-0000-0000A9010000}"/>
    <cellStyle name="Normal 2 2 3" xfId="214" xr:uid="{00000000-0005-0000-0000-0000AA010000}"/>
    <cellStyle name="Normal 2 3" xfId="26" xr:uid="{00000000-0005-0000-0000-0000AB010000}"/>
    <cellStyle name="Normal 2 3 2" xfId="312" xr:uid="{00000000-0005-0000-0000-0000AC010000}"/>
    <cellStyle name="Normal 2 3 3" xfId="212" xr:uid="{00000000-0005-0000-0000-0000AD010000}"/>
    <cellStyle name="Normal 2 4" xfId="98" xr:uid="{00000000-0005-0000-0000-0000AE010000}"/>
    <cellStyle name="Normal 2 4 2" xfId="313" xr:uid="{00000000-0005-0000-0000-0000AF010000}"/>
    <cellStyle name="Normal 2 5" xfId="7" xr:uid="{00000000-0005-0000-0000-0000B0010000}"/>
    <cellStyle name="Normal 2 6" xfId="215" xr:uid="{00000000-0005-0000-0000-0000B1010000}"/>
    <cellStyle name="Normal 20" xfId="435" xr:uid="{00000000-0005-0000-0000-0000B2010000}"/>
    <cellStyle name="Normal 20 2" xfId="543" xr:uid="{00000000-0005-0000-0000-0000B3010000}"/>
    <cellStyle name="Normal 21" xfId="545" xr:uid="{00000000-0005-0000-0000-0000B4010000}"/>
    <cellStyle name="Normal 23" xfId="436" xr:uid="{00000000-0005-0000-0000-0000B5010000}"/>
    <cellStyle name="Normal 23 2" xfId="544" xr:uid="{00000000-0005-0000-0000-0000B6010000}"/>
    <cellStyle name="Normal 3" xfId="9" xr:uid="{00000000-0005-0000-0000-0000B7010000}"/>
    <cellStyle name="Normal 3 2" xfId="13" xr:uid="{00000000-0005-0000-0000-0000B8010000}"/>
    <cellStyle name="Normal 3 2 2" xfId="377" xr:uid="{00000000-0005-0000-0000-0000B9010000}"/>
    <cellStyle name="Normal 3 3" xfId="211" xr:uid="{00000000-0005-0000-0000-0000BA010000}"/>
    <cellStyle name="Normal 4" xfId="22" xr:uid="{00000000-0005-0000-0000-0000BB010000}"/>
    <cellStyle name="Normal 4 2" xfId="314" xr:uid="{00000000-0005-0000-0000-0000BC010000}"/>
    <cellStyle name="Normal 4 2 2" xfId="352" xr:uid="{00000000-0005-0000-0000-0000BD010000}"/>
    <cellStyle name="Normal 4 3" xfId="351" xr:uid="{00000000-0005-0000-0000-0000BE010000}"/>
    <cellStyle name="Normal 4 3 2" xfId="409" xr:uid="{00000000-0005-0000-0000-0000BF010000}"/>
    <cellStyle name="Normal 4 4" xfId="167" xr:uid="{00000000-0005-0000-0000-0000C0010000}"/>
    <cellStyle name="Normal 4 4 2" xfId="389" xr:uid="{00000000-0005-0000-0000-0000C1010000}"/>
    <cellStyle name="Normal 5" xfId="6" xr:uid="{00000000-0005-0000-0000-0000C2010000}"/>
    <cellStyle name="Normal 5 2" xfId="123" xr:uid="{00000000-0005-0000-0000-0000C3010000}"/>
    <cellStyle name="Normal 5 2 2" xfId="316" xr:uid="{00000000-0005-0000-0000-0000C4010000}"/>
    <cellStyle name="Normal 5 2 2 2" xfId="354" xr:uid="{00000000-0005-0000-0000-0000C5010000}"/>
    <cellStyle name="Normal 5 2 3" xfId="353" xr:uid="{00000000-0005-0000-0000-0000C6010000}"/>
    <cellStyle name="Normal 5 2 3 2" xfId="410" xr:uid="{00000000-0005-0000-0000-0000C7010000}"/>
    <cellStyle name="Normal 5 2 4" xfId="390" xr:uid="{00000000-0005-0000-0000-0000C8010000}"/>
    <cellStyle name="Normal 5 3" xfId="126" xr:uid="{00000000-0005-0000-0000-0000C9010000}"/>
    <cellStyle name="Normal 5 3 2" xfId="317" xr:uid="{00000000-0005-0000-0000-0000CA010000}"/>
    <cellStyle name="Normal 5 3 2 2" xfId="355" xr:uid="{00000000-0005-0000-0000-0000CB010000}"/>
    <cellStyle name="Normal 5 3 3" xfId="334" xr:uid="{00000000-0005-0000-0000-0000CC010000}"/>
    <cellStyle name="Normal 5 3 3 2" xfId="401" xr:uid="{00000000-0005-0000-0000-0000CD010000}"/>
    <cellStyle name="Normal 5 3 4" xfId="379" xr:uid="{00000000-0005-0000-0000-0000CE010000}"/>
    <cellStyle name="Normal 5 3 4 2" xfId="421" xr:uid="{00000000-0005-0000-0000-0000CF010000}"/>
    <cellStyle name="Normal 5 3 5" xfId="391" xr:uid="{00000000-0005-0000-0000-0000D0010000}"/>
    <cellStyle name="Normal 5 4" xfId="315" xr:uid="{00000000-0005-0000-0000-0000D1010000}"/>
    <cellStyle name="Normal 5 4 2" xfId="356" xr:uid="{00000000-0005-0000-0000-0000D2010000}"/>
    <cellStyle name="Normal 5 5" xfId="333" xr:uid="{00000000-0005-0000-0000-0000D3010000}"/>
    <cellStyle name="Normal 5 5 2" xfId="400" xr:uid="{00000000-0005-0000-0000-0000D4010000}"/>
    <cellStyle name="Normal 5 6" xfId="378" xr:uid="{00000000-0005-0000-0000-0000D5010000}"/>
    <cellStyle name="Normal 5 6 2" xfId="420" xr:uid="{00000000-0005-0000-0000-0000D6010000}"/>
    <cellStyle name="Normal 5 7" xfId="382" xr:uid="{00000000-0005-0000-0000-0000D7010000}"/>
    <cellStyle name="Normal 6" xfId="121" xr:uid="{00000000-0005-0000-0000-0000D8010000}"/>
    <cellStyle name="Normal 6 2" xfId="318" xr:uid="{00000000-0005-0000-0000-0000D9010000}"/>
    <cellStyle name="Normal 6 2 2" xfId="357" xr:uid="{00000000-0005-0000-0000-0000DA010000}"/>
    <cellStyle name="Normal 6 3" xfId="335" xr:uid="{00000000-0005-0000-0000-0000DB010000}"/>
    <cellStyle name="Normal 6 3 2" xfId="402" xr:uid="{00000000-0005-0000-0000-0000DC010000}"/>
    <cellStyle name="Normal 6 4" xfId="166" xr:uid="{00000000-0005-0000-0000-0000DD010000}"/>
    <cellStyle name="Normal 6 4 2" xfId="392" xr:uid="{00000000-0005-0000-0000-0000DE010000}"/>
    <cellStyle name="Normal 7" xfId="124" xr:uid="{00000000-0005-0000-0000-0000DF010000}"/>
    <cellStyle name="Normal 7 2" xfId="319" xr:uid="{00000000-0005-0000-0000-0000E0010000}"/>
    <cellStyle name="Normal 7 2 2" xfId="358" xr:uid="{00000000-0005-0000-0000-0000E1010000}"/>
    <cellStyle name="Normal 7 2 3" xfId="210" xr:uid="{00000000-0005-0000-0000-0000E2010000}"/>
    <cellStyle name="Normal 7 3" xfId="336" xr:uid="{00000000-0005-0000-0000-0000E3010000}"/>
    <cellStyle name="Normal 7 3 2" xfId="403" xr:uid="{00000000-0005-0000-0000-0000E4010000}"/>
    <cellStyle name="Normal 7 4" xfId="380" xr:uid="{00000000-0005-0000-0000-0000E5010000}"/>
    <cellStyle name="Normal 7 4 2" xfId="422" xr:uid="{00000000-0005-0000-0000-0000E6010000}"/>
    <cellStyle name="Normal 7 5" xfId="393" xr:uid="{00000000-0005-0000-0000-0000E7010000}"/>
    <cellStyle name="Normal 8" xfId="128" xr:uid="{00000000-0005-0000-0000-0000E8010000}"/>
    <cellStyle name="Normal 8 2" xfId="132" xr:uid="{00000000-0005-0000-0000-0000E9010000}"/>
    <cellStyle name="Normal 8 2 2" xfId="321" xr:uid="{00000000-0005-0000-0000-0000EA010000}"/>
    <cellStyle name="Normal 8 2 2 2" xfId="361" xr:uid="{00000000-0005-0000-0000-0000EB010000}"/>
    <cellStyle name="Normal 8 2 3" xfId="360" xr:uid="{00000000-0005-0000-0000-0000EC010000}"/>
    <cellStyle name="Normal 8 2 3 2" xfId="412" xr:uid="{00000000-0005-0000-0000-0000ED010000}"/>
    <cellStyle name="Normal 8 2 4" xfId="395" xr:uid="{00000000-0005-0000-0000-0000EE010000}"/>
    <cellStyle name="Normal 8 3" xfId="320" xr:uid="{00000000-0005-0000-0000-0000EF010000}"/>
    <cellStyle name="Normal 8 3 2" xfId="362" xr:uid="{00000000-0005-0000-0000-0000F0010000}"/>
    <cellStyle name="Normal 8 4" xfId="359" xr:uid="{00000000-0005-0000-0000-0000F1010000}"/>
    <cellStyle name="Normal 8 4 2" xfId="411" xr:uid="{00000000-0005-0000-0000-0000F2010000}"/>
    <cellStyle name="Normal 8 5" xfId="209" xr:uid="{00000000-0005-0000-0000-0000F3010000}"/>
    <cellStyle name="Normal 8 5 2" xfId="394" xr:uid="{00000000-0005-0000-0000-0000F4010000}"/>
    <cellStyle name="Normal 9" xfId="131" xr:uid="{00000000-0005-0000-0000-0000F5010000}"/>
    <cellStyle name="Normal 9 2" xfId="322" xr:uid="{00000000-0005-0000-0000-0000F6010000}"/>
    <cellStyle name="Normal 9 2 2" xfId="364" xr:uid="{00000000-0005-0000-0000-0000F7010000}"/>
    <cellStyle name="Normal 9 3" xfId="363" xr:uid="{00000000-0005-0000-0000-0000F8010000}"/>
    <cellStyle name="Normal 9 3 2" xfId="413" xr:uid="{00000000-0005-0000-0000-0000F9010000}"/>
    <cellStyle name="Normal 9 4" xfId="396" xr:uid="{00000000-0005-0000-0000-0000FA010000}"/>
    <cellStyle name="Notas" xfId="20" builtinId="10" customBuiltin="1"/>
    <cellStyle name="Notas 2" xfId="99" xr:uid="{00000000-0005-0000-0000-0000FC010000}"/>
    <cellStyle name="Notas 2 2" xfId="100" xr:uid="{00000000-0005-0000-0000-0000FD010000}"/>
    <cellStyle name="Notas 2 2 2" xfId="207" xr:uid="{00000000-0005-0000-0000-0000FE010000}"/>
    <cellStyle name="Notas 2 3" xfId="206" xr:uid="{00000000-0005-0000-0000-0000FF010000}"/>
    <cellStyle name="Notas 2 4" xfId="208" xr:uid="{00000000-0005-0000-0000-000000020000}"/>
    <cellStyle name="Notas 3" xfId="205" xr:uid="{00000000-0005-0000-0000-000001020000}"/>
    <cellStyle name="Notas 3 2" xfId="204" xr:uid="{00000000-0005-0000-0000-000002020000}"/>
    <cellStyle name="Notas 3 3" xfId="203" xr:uid="{00000000-0005-0000-0000-000003020000}"/>
    <cellStyle name="Output" xfId="441" xr:uid="{00000000-0005-0000-0000-000004020000}"/>
    <cellStyle name="Porcentaje" xfId="1" builtinId="5"/>
    <cellStyle name="Porcentaje 2" xfId="120" xr:uid="{00000000-0005-0000-0000-000006020000}"/>
    <cellStyle name="Porcentaje 2 2" xfId="143" xr:uid="{00000000-0005-0000-0000-000007020000}"/>
    <cellStyle name="Porcentaje 2 2 2" xfId="365" xr:uid="{00000000-0005-0000-0000-000008020000}"/>
    <cellStyle name="Porcentaje 2 2 3" xfId="489" xr:uid="{00000000-0005-0000-0000-000009020000}"/>
    <cellStyle name="Porcentaje 2 3" xfId="330" xr:uid="{00000000-0005-0000-0000-00000A020000}"/>
    <cellStyle name="Porcentaje 3" xfId="425" xr:uid="{00000000-0005-0000-0000-00000B020000}"/>
    <cellStyle name="Porcentual 2" xfId="24" xr:uid="{00000000-0005-0000-0000-00000C020000}"/>
    <cellStyle name="Porcentual 2 2" xfId="118" xr:uid="{00000000-0005-0000-0000-00000D020000}"/>
    <cellStyle name="Porcentual 3" xfId="25" xr:uid="{00000000-0005-0000-0000-00000E020000}"/>
    <cellStyle name="Porcentual 3 2" xfId="323" xr:uid="{00000000-0005-0000-0000-00000F020000}"/>
    <cellStyle name="Porcentual 3 2 2" xfId="367" xr:uid="{00000000-0005-0000-0000-000010020000}"/>
    <cellStyle name="Porcentual 3 3" xfId="366" xr:uid="{00000000-0005-0000-0000-000011020000}"/>
    <cellStyle name="Porcentual 3 3 2" xfId="414" xr:uid="{00000000-0005-0000-0000-000012020000}"/>
    <cellStyle name="Porcentual 3 4" xfId="397" xr:uid="{00000000-0005-0000-0000-000013020000}"/>
    <cellStyle name="Porcentual 4" xfId="122" xr:uid="{00000000-0005-0000-0000-000014020000}"/>
    <cellStyle name="Porcentual 4 2" xfId="324" xr:uid="{00000000-0005-0000-0000-000015020000}"/>
    <cellStyle name="Porcentual 4 2 2" xfId="369" xr:uid="{00000000-0005-0000-0000-000016020000}"/>
    <cellStyle name="Porcentual 4 3" xfId="368" xr:uid="{00000000-0005-0000-0000-000017020000}"/>
    <cellStyle name="Porcentual 4 3 2" xfId="415" xr:uid="{00000000-0005-0000-0000-000018020000}"/>
    <cellStyle name="Porcentual 4 4" xfId="398" xr:uid="{00000000-0005-0000-0000-000019020000}"/>
    <cellStyle name="Punto" xfId="144" xr:uid="{00000000-0005-0000-0000-00001A020000}"/>
    <cellStyle name="Punto0" xfId="145" xr:uid="{00000000-0005-0000-0000-00001B020000}"/>
    <cellStyle name="Salida 2" xfId="101" xr:uid="{00000000-0005-0000-0000-00001D020000}"/>
    <cellStyle name="Salida 2 2" xfId="102" xr:uid="{00000000-0005-0000-0000-00001E020000}"/>
    <cellStyle name="Salida 2 3" xfId="202" xr:uid="{00000000-0005-0000-0000-00001F020000}"/>
    <cellStyle name="Salida 3" xfId="201" xr:uid="{00000000-0005-0000-0000-000020020000}"/>
    <cellStyle name="Texto de advertencia" xfId="21" builtinId="11" customBuiltin="1"/>
    <cellStyle name="Texto de advertencia 2" xfId="103" xr:uid="{00000000-0005-0000-0000-000022020000}"/>
    <cellStyle name="Texto de advertencia 2 2" xfId="104" xr:uid="{00000000-0005-0000-0000-000023020000}"/>
    <cellStyle name="Texto de advertencia 2 3" xfId="165" xr:uid="{00000000-0005-0000-0000-000024020000}"/>
    <cellStyle name="Texto de advertencia 3" xfId="164" xr:uid="{00000000-0005-0000-0000-000025020000}"/>
    <cellStyle name="Texto explicativo 2" xfId="105" xr:uid="{00000000-0005-0000-0000-000027020000}"/>
    <cellStyle name="Texto explicativo 2 2" xfId="106" xr:uid="{00000000-0005-0000-0000-000028020000}"/>
    <cellStyle name="Texto explicativo 2 3" xfId="163" xr:uid="{00000000-0005-0000-0000-000029020000}"/>
    <cellStyle name="Texto explicativo 3" xfId="162" xr:uid="{00000000-0005-0000-0000-00002A020000}"/>
    <cellStyle name="Title" xfId="437" xr:uid="{00000000-0005-0000-0000-00002B020000}"/>
    <cellStyle name="Título 1 2" xfId="107" xr:uid="{00000000-0005-0000-0000-00002D020000}"/>
    <cellStyle name="Título 1 2 2" xfId="108" xr:uid="{00000000-0005-0000-0000-00002E020000}"/>
    <cellStyle name="Título 1 2 3" xfId="161" xr:uid="{00000000-0005-0000-0000-00002F020000}"/>
    <cellStyle name="Título 1 3" xfId="200" xr:uid="{00000000-0005-0000-0000-000030020000}"/>
    <cellStyle name="Título 2 2" xfId="109" xr:uid="{00000000-0005-0000-0000-000032020000}"/>
    <cellStyle name="Título 2 2 2" xfId="110" xr:uid="{00000000-0005-0000-0000-000033020000}"/>
    <cellStyle name="Título 2 2 3" xfId="199" xr:uid="{00000000-0005-0000-0000-000034020000}"/>
    <cellStyle name="Título 2 3" xfId="198" xr:uid="{00000000-0005-0000-0000-000035020000}"/>
    <cellStyle name="Título 3 2" xfId="111" xr:uid="{00000000-0005-0000-0000-000037020000}"/>
    <cellStyle name="Título 3 2 2" xfId="112" xr:uid="{00000000-0005-0000-0000-000038020000}"/>
    <cellStyle name="Título 3 2 3" xfId="197" xr:uid="{00000000-0005-0000-0000-000039020000}"/>
    <cellStyle name="Título 3 3" xfId="196" xr:uid="{00000000-0005-0000-0000-00003A020000}"/>
    <cellStyle name="Título 4" xfId="113" xr:uid="{00000000-0005-0000-0000-00003B020000}"/>
    <cellStyle name="Título 4 2" xfId="114" xr:uid="{00000000-0005-0000-0000-00003C020000}"/>
    <cellStyle name="Total" xfId="153" builtinId="25" customBuiltin="1"/>
    <cellStyle name="Total 2" xfId="115" xr:uid="{00000000-0005-0000-0000-00003E020000}"/>
    <cellStyle name="Total 2 2" xfId="116" xr:uid="{00000000-0005-0000-0000-00003F020000}"/>
    <cellStyle name="Total 2 3" xfId="195" xr:uid="{00000000-0005-0000-0000-000040020000}"/>
    <cellStyle name="Total 3" xfId="194" xr:uid="{00000000-0005-0000-0000-000041020000}"/>
  </cellStyles>
  <dxfs count="5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 xr9:uid="{00000000-0011-0000-FFFF-FFFF00000000}">
      <tableStyleElement type="headerRow" dxfId="56"/>
      <tableStyleElement type="totalRow" dxfId="55"/>
      <tableStyleElement type="firstRowStripe" dxfId="54"/>
      <tableStyleElement type="firstColumnStripe" dxfId="53"/>
      <tableStyleElement type="firstSubtotalColumn" dxfId="52"/>
      <tableStyleElement type="firstSubtotalRow" dxfId="51"/>
      <tableStyleElement type="secondSubtotalRow" dxfId="50"/>
      <tableStyleElement type="firstRowSubheading" dxfId="49"/>
      <tableStyleElement type="secondRowSubheading" dxfId="48"/>
      <tableStyleElement type="pageFieldLabels" dxfId="47"/>
      <tableStyleElement type="pageFieldValues" dxfId="46"/>
    </tableStyle>
  </tableStyles>
  <colors>
    <mruColors>
      <color rgb="FFFF66CC"/>
      <color rgb="FFFFCCCC"/>
      <color rgb="FFFF99CC"/>
      <color rgb="FFFF9966"/>
      <color rgb="FFFFFFCC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'9. Contenido Nacional'!$A$35:$A$60</c:f>
              <c:strCache>
                <c:ptCount val="26"/>
                <c:pt idx="0">
                  <c:v>2009/09</c:v>
                </c:pt>
                <c:pt idx="1">
                  <c:v>2009/10</c:v>
                </c:pt>
                <c:pt idx="2">
                  <c:v>2009/11</c:v>
                </c:pt>
                <c:pt idx="3">
                  <c:v>2009/12</c:v>
                </c:pt>
                <c:pt idx="4">
                  <c:v>2010/01</c:v>
                </c:pt>
                <c:pt idx="5">
                  <c:v>2010/02</c:v>
                </c:pt>
                <c:pt idx="6">
                  <c:v>2010/03</c:v>
                </c:pt>
                <c:pt idx="7">
                  <c:v>2010/04</c:v>
                </c:pt>
                <c:pt idx="8">
                  <c:v>2010/05</c:v>
                </c:pt>
                <c:pt idx="9">
                  <c:v>2010/06</c:v>
                </c:pt>
                <c:pt idx="10">
                  <c:v>2010/07</c:v>
                </c:pt>
                <c:pt idx="11">
                  <c:v>2010/08</c:v>
                </c:pt>
                <c:pt idx="12">
                  <c:v>2010/09</c:v>
                </c:pt>
                <c:pt idx="13">
                  <c:v>2010/10</c:v>
                </c:pt>
                <c:pt idx="14">
                  <c:v>2010/11</c:v>
                </c:pt>
                <c:pt idx="15">
                  <c:v>2010/12</c:v>
                </c:pt>
                <c:pt idx="16">
                  <c:v>2011/01</c:v>
                </c:pt>
                <c:pt idx="17">
                  <c:v>2011/02</c:v>
                </c:pt>
                <c:pt idx="18">
                  <c:v>2011/03</c:v>
                </c:pt>
                <c:pt idx="19">
                  <c:v>2011/04</c:v>
                </c:pt>
                <c:pt idx="20">
                  <c:v>2011/05</c:v>
                </c:pt>
                <c:pt idx="21">
                  <c:v>2011/06</c:v>
                </c:pt>
                <c:pt idx="22">
                  <c:v>2011/07</c:v>
                </c:pt>
                <c:pt idx="23">
                  <c:v>2011/08</c:v>
                </c:pt>
                <c:pt idx="24">
                  <c:v>2011/09</c:v>
                </c:pt>
                <c:pt idx="25">
                  <c:v>2011/10</c:v>
                </c:pt>
              </c:strCache>
            </c:strRef>
          </c:cat>
          <c:val>
            <c:numRef>
              <c:f>'9. Contenido Nacional'!$C$35:$C$60</c:f>
              <c:numCache>
                <c:formatCode>#,##0</c:formatCode>
                <c:ptCount val="26"/>
                <c:pt idx="0">
                  <c:v>118876681</c:v>
                </c:pt>
                <c:pt idx="1">
                  <c:v>117823650</c:v>
                </c:pt>
                <c:pt idx="2">
                  <c:v>119830561</c:v>
                </c:pt>
                <c:pt idx="3">
                  <c:v>114792356</c:v>
                </c:pt>
                <c:pt idx="4">
                  <c:v>100573193</c:v>
                </c:pt>
                <c:pt idx="5">
                  <c:v>110286004</c:v>
                </c:pt>
                <c:pt idx="6">
                  <c:v>120449235</c:v>
                </c:pt>
                <c:pt idx="7">
                  <c:v>121686480</c:v>
                </c:pt>
                <c:pt idx="8">
                  <c:v>125630640</c:v>
                </c:pt>
                <c:pt idx="9">
                  <c:v>133531212</c:v>
                </c:pt>
                <c:pt idx="10">
                  <c:v>128804381</c:v>
                </c:pt>
                <c:pt idx="11">
                  <c:v>137046068</c:v>
                </c:pt>
                <c:pt idx="12">
                  <c:v>132316135</c:v>
                </c:pt>
                <c:pt idx="13">
                  <c:v>137358862</c:v>
                </c:pt>
                <c:pt idx="14">
                  <c:v>134183713</c:v>
                </c:pt>
                <c:pt idx="15">
                  <c:v>121365479</c:v>
                </c:pt>
                <c:pt idx="16">
                  <c:v>120976509</c:v>
                </c:pt>
                <c:pt idx="17">
                  <c:v>124889558</c:v>
                </c:pt>
                <c:pt idx="18">
                  <c:v>142637435</c:v>
                </c:pt>
                <c:pt idx="19">
                  <c:v>129867433</c:v>
                </c:pt>
                <c:pt idx="20">
                  <c:v>138285292</c:v>
                </c:pt>
                <c:pt idx="21">
                  <c:v>140200175</c:v>
                </c:pt>
                <c:pt idx="22">
                  <c:v>134017798</c:v>
                </c:pt>
                <c:pt idx="23">
                  <c:v>146760445</c:v>
                </c:pt>
                <c:pt idx="24">
                  <c:v>146227238</c:v>
                </c:pt>
                <c:pt idx="25">
                  <c:v>153436170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77-4493-8AAF-0C696427E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596248"/>
        <c:axId val="652597424"/>
      </c:lineChart>
      <c:catAx>
        <c:axId val="652596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652597424"/>
        <c:crosses val="autoZero"/>
        <c:auto val="1"/>
        <c:lblAlgn val="ctr"/>
        <c:lblOffset val="100"/>
        <c:noMultiLvlLbl val="0"/>
      </c:catAx>
      <c:valAx>
        <c:axId val="652597424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6525962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539750</xdr:colOff>
      <xdr:row>47</xdr:row>
      <xdr:rowOff>137583</xdr:rowOff>
    </xdr:from>
    <xdr:to>
      <xdr:col>15</xdr:col>
      <xdr:colOff>211666</xdr:colOff>
      <xdr:row>62</xdr:row>
      <xdr:rowOff>21167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tabColor theme="3"/>
  </sheetPr>
  <dimension ref="A1:I290"/>
  <sheetViews>
    <sheetView tabSelected="1" zoomScale="80" zoomScaleNormal="80" workbookViewId="0">
      <pane xSplit="1" ySplit="5" topLeftCell="B273" activePane="bottomRight" state="frozen"/>
      <selection pane="topRight" activeCell="D1" sqref="D1"/>
      <selection pane="bottomLeft" activeCell="A9" sqref="A9"/>
      <selection pane="bottomRight" activeCell="F289" sqref="F289:F290"/>
    </sheetView>
  </sheetViews>
  <sheetFormatPr baseColWidth="10" defaultColWidth="11.42578125" defaultRowHeight="12.75"/>
  <cols>
    <col min="1" max="1" width="11.85546875" style="44" customWidth="1"/>
    <col min="2" max="2" width="12.42578125" style="44" bestFit="1" customWidth="1"/>
    <col min="3" max="3" width="15.140625" style="44" customWidth="1"/>
    <col min="4" max="4" width="19.85546875" style="44" customWidth="1"/>
    <col min="5" max="5" width="11.140625" style="44" bestFit="1" customWidth="1"/>
    <col min="6" max="6" width="16.140625" style="44" customWidth="1"/>
    <col min="7" max="237" width="11.42578125" style="44"/>
    <col min="238" max="238" width="17.42578125" style="44" customWidth="1"/>
    <col min="239" max="239" width="12.140625" style="44" customWidth="1"/>
    <col min="240" max="240" width="12" style="44" bestFit="1" customWidth="1"/>
    <col min="241" max="243" width="10" style="44" customWidth="1"/>
    <col min="244" max="493" width="11.42578125" style="44"/>
    <col min="494" max="494" width="17.42578125" style="44" customWidth="1"/>
    <col min="495" max="495" width="12.140625" style="44" customWidth="1"/>
    <col min="496" max="496" width="12" style="44" bestFit="1" customWidth="1"/>
    <col min="497" max="499" width="10" style="44" customWidth="1"/>
    <col min="500" max="749" width="11.42578125" style="44"/>
    <col min="750" max="750" width="17.42578125" style="44" customWidth="1"/>
    <col min="751" max="751" width="12.140625" style="44" customWidth="1"/>
    <col min="752" max="752" width="12" style="44" bestFit="1" customWidth="1"/>
    <col min="753" max="755" width="10" style="44" customWidth="1"/>
    <col min="756" max="1005" width="11.42578125" style="44"/>
    <col min="1006" max="1006" width="17.42578125" style="44" customWidth="1"/>
    <col min="1007" max="1007" width="12.140625" style="44" customWidth="1"/>
    <col min="1008" max="1008" width="12" style="44" bestFit="1" customWidth="1"/>
    <col min="1009" max="1011" width="10" style="44" customWidth="1"/>
    <col min="1012" max="1261" width="11.42578125" style="44"/>
    <col min="1262" max="1262" width="17.42578125" style="44" customWidth="1"/>
    <col min="1263" max="1263" width="12.140625" style="44" customWidth="1"/>
    <col min="1264" max="1264" width="12" style="44" bestFit="1" customWidth="1"/>
    <col min="1265" max="1267" width="10" style="44" customWidth="1"/>
    <col min="1268" max="1517" width="11.42578125" style="44"/>
    <col min="1518" max="1518" width="17.42578125" style="44" customWidth="1"/>
    <col min="1519" max="1519" width="12.140625" style="44" customWidth="1"/>
    <col min="1520" max="1520" width="12" style="44" bestFit="1" customWidth="1"/>
    <col min="1521" max="1523" width="10" style="44" customWidth="1"/>
    <col min="1524" max="1773" width="11.42578125" style="44"/>
    <col min="1774" max="1774" width="17.42578125" style="44" customWidth="1"/>
    <col min="1775" max="1775" width="12.140625" style="44" customWidth="1"/>
    <col min="1776" max="1776" width="12" style="44" bestFit="1" customWidth="1"/>
    <col min="1777" max="1779" width="10" style="44" customWidth="1"/>
    <col min="1780" max="2029" width="11.42578125" style="44"/>
    <col min="2030" max="2030" width="17.42578125" style="44" customWidth="1"/>
    <col min="2031" max="2031" width="12.140625" style="44" customWidth="1"/>
    <col min="2032" max="2032" width="12" style="44" bestFit="1" customWidth="1"/>
    <col min="2033" max="2035" width="10" style="44" customWidth="1"/>
    <col min="2036" max="2285" width="11.42578125" style="44"/>
    <col min="2286" max="2286" width="17.42578125" style="44" customWidth="1"/>
    <col min="2287" max="2287" width="12.140625" style="44" customWidth="1"/>
    <col min="2288" max="2288" width="12" style="44" bestFit="1" customWidth="1"/>
    <col min="2289" max="2291" width="10" style="44" customWidth="1"/>
    <col min="2292" max="2541" width="11.42578125" style="44"/>
    <col min="2542" max="2542" width="17.42578125" style="44" customWidth="1"/>
    <col min="2543" max="2543" width="12.140625" style="44" customWidth="1"/>
    <col min="2544" max="2544" width="12" style="44" bestFit="1" customWidth="1"/>
    <col min="2545" max="2547" width="10" style="44" customWidth="1"/>
    <col min="2548" max="2797" width="11.42578125" style="44"/>
    <col min="2798" max="2798" width="17.42578125" style="44" customWidth="1"/>
    <col min="2799" max="2799" width="12.140625" style="44" customWidth="1"/>
    <col min="2800" max="2800" width="12" style="44" bestFit="1" customWidth="1"/>
    <col min="2801" max="2803" width="10" style="44" customWidth="1"/>
    <col min="2804" max="3053" width="11.42578125" style="44"/>
    <col min="3054" max="3054" width="17.42578125" style="44" customWidth="1"/>
    <col min="3055" max="3055" width="12.140625" style="44" customWidth="1"/>
    <col min="3056" max="3056" width="12" style="44" bestFit="1" customWidth="1"/>
    <col min="3057" max="3059" width="10" style="44" customWidth="1"/>
    <col min="3060" max="3309" width="11.42578125" style="44"/>
    <col min="3310" max="3310" width="17.42578125" style="44" customWidth="1"/>
    <col min="3311" max="3311" width="12.140625" style="44" customWidth="1"/>
    <col min="3312" max="3312" width="12" style="44" bestFit="1" customWidth="1"/>
    <col min="3313" max="3315" width="10" style="44" customWidth="1"/>
    <col min="3316" max="3565" width="11.42578125" style="44"/>
    <col min="3566" max="3566" width="17.42578125" style="44" customWidth="1"/>
    <col min="3567" max="3567" width="12.140625" style="44" customWidth="1"/>
    <col min="3568" max="3568" width="12" style="44" bestFit="1" customWidth="1"/>
    <col min="3569" max="3571" width="10" style="44" customWidth="1"/>
    <col min="3572" max="3821" width="11.42578125" style="44"/>
    <col min="3822" max="3822" width="17.42578125" style="44" customWidth="1"/>
    <col min="3823" max="3823" width="12.140625" style="44" customWidth="1"/>
    <col min="3824" max="3824" width="12" style="44" bestFit="1" customWidth="1"/>
    <col min="3825" max="3827" width="10" style="44" customWidth="1"/>
    <col min="3828" max="4077" width="11.42578125" style="44"/>
    <col min="4078" max="4078" width="17.42578125" style="44" customWidth="1"/>
    <col min="4079" max="4079" width="12.140625" style="44" customWidth="1"/>
    <col min="4080" max="4080" width="12" style="44" bestFit="1" customWidth="1"/>
    <col min="4081" max="4083" width="10" style="44" customWidth="1"/>
    <col min="4084" max="4333" width="11.42578125" style="44"/>
    <col min="4334" max="4334" width="17.42578125" style="44" customWidth="1"/>
    <col min="4335" max="4335" width="12.140625" style="44" customWidth="1"/>
    <col min="4336" max="4336" width="12" style="44" bestFit="1" customWidth="1"/>
    <col min="4337" max="4339" width="10" style="44" customWidth="1"/>
    <col min="4340" max="4589" width="11.42578125" style="44"/>
    <col min="4590" max="4590" width="17.42578125" style="44" customWidth="1"/>
    <col min="4591" max="4591" width="12.140625" style="44" customWidth="1"/>
    <col min="4592" max="4592" width="12" style="44" bestFit="1" customWidth="1"/>
    <col min="4593" max="4595" width="10" style="44" customWidth="1"/>
    <col min="4596" max="4845" width="11.42578125" style="44"/>
    <col min="4846" max="4846" width="17.42578125" style="44" customWidth="1"/>
    <col min="4847" max="4847" width="12.140625" style="44" customWidth="1"/>
    <col min="4848" max="4848" width="12" style="44" bestFit="1" customWidth="1"/>
    <col min="4849" max="4851" width="10" style="44" customWidth="1"/>
    <col min="4852" max="5101" width="11.42578125" style="44"/>
    <col min="5102" max="5102" width="17.42578125" style="44" customWidth="1"/>
    <col min="5103" max="5103" width="12.140625" style="44" customWidth="1"/>
    <col min="5104" max="5104" width="12" style="44" bestFit="1" customWidth="1"/>
    <col min="5105" max="5107" width="10" style="44" customWidth="1"/>
    <col min="5108" max="5357" width="11.42578125" style="44"/>
    <col min="5358" max="5358" width="17.42578125" style="44" customWidth="1"/>
    <col min="5359" max="5359" width="12.140625" style="44" customWidth="1"/>
    <col min="5360" max="5360" width="12" style="44" bestFit="1" customWidth="1"/>
    <col min="5361" max="5363" width="10" style="44" customWidth="1"/>
    <col min="5364" max="5613" width="11.42578125" style="44"/>
    <col min="5614" max="5614" width="17.42578125" style="44" customWidth="1"/>
    <col min="5615" max="5615" width="12.140625" style="44" customWidth="1"/>
    <col min="5616" max="5616" width="12" style="44" bestFit="1" customWidth="1"/>
    <col min="5617" max="5619" width="10" style="44" customWidth="1"/>
    <col min="5620" max="5869" width="11.42578125" style="44"/>
    <col min="5870" max="5870" width="17.42578125" style="44" customWidth="1"/>
    <col min="5871" max="5871" width="12.140625" style="44" customWidth="1"/>
    <col min="5872" max="5872" width="12" style="44" bestFit="1" customWidth="1"/>
    <col min="5873" max="5875" width="10" style="44" customWidth="1"/>
    <col min="5876" max="6125" width="11.42578125" style="44"/>
    <col min="6126" max="6126" width="17.42578125" style="44" customWidth="1"/>
    <col min="6127" max="6127" width="12.140625" style="44" customWidth="1"/>
    <col min="6128" max="6128" width="12" style="44" bestFit="1" customWidth="1"/>
    <col min="6129" max="6131" width="10" style="44" customWidth="1"/>
    <col min="6132" max="6381" width="11.42578125" style="44"/>
    <col min="6382" max="6382" width="17.42578125" style="44" customWidth="1"/>
    <col min="6383" max="6383" width="12.140625" style="44" customWidth="1"/>
    <col min="6384" max="6384" width="12" style="44" bestFit="1" customWidth="1"/>
    <col min="6385" max="6387" width="10" style="44" customWidth="1"/>
    <col min="6388" max="6637" width="11.42578125" style="44"/>
    <col min="6638" max="6638" width="17.42578125" style="44" customWidth="1"/>
    <col min="6639" max="6639" width="12.140625" style="44" customWidth="1"/>
    <col min="6640" max="6640" width="12" style="44" bestFit="1" customWidth="1"/>
    <col min="6641" max="6643" width="10" style="44" customWidth="1"/>
    <col min="6644" max="6893" width="11.42578125" style="44"/>
    <col min="6894" max="6894" width="17.42578125" style="44" customWidth="1"/>
    <col min="6895" max="6895" width="12.140625" style="44" customWidth="1"/>
    <col min="6896" max="6896" width="12" style="44" bestFit="1" customWidth="1"/>
    <col min="6897" max="6899" width="10" style="44" customWidth="1"/>
    <col min="6900" max="7149" width="11.42578125" style="44"/>
    <col min="7150" max="7150" width="17.42578125" style="44" customWidth="1"/>
    <col min="7151" max="7151" width="12.140625" style="44" customWidth="1"/>
    <col min="7152" max="7152" width="12" style="44" bestFit="1" customWidth="1"/>
    <col min="7153" max="7155" width="10" style="44" customWidth="1"/>
    <col min="7156" max="7405" width="11.42578125" style="44"/>
    <col min="7406" max="7406" width="17.42578125" style="44" customWidth="1"/>
    <col min="7407" max="7407" width="12.140625" style="44" customWidth="1"/>
    <col min="7408" max="7408" width="12" style="44" bestFit="1" customWidth="1"/>
    <col min="7409" max="7411" width="10" style="44" customWidth="1"/>
    <col min="7412" max="7661" width="11.42578125" style="44"/>
    <col min="7662" max="7662" width="17.42578125" style="44" customWidth="1"/>
    <col min="7663" max="7663" width="12.140625" style="44" customWidth="1"/>
    <col min="7664" max="7664" width="12" style="44" bestFit="1" customWidth="1"/>
    <col min="7665" max="7667" width="10" style="44" customWidth="1"/>
    <col min="7668" max="7917" width="11.42578125" style="44"/>
    <col min="7918" max="7918" width="17.42578125" style="44" customWidth="1"/>
    <col min="7919" max="7919" width="12.140625" style="44" customWidth="1"/>
    <col min="7920" max="7920" width="12" style="44" bestFit="1" customWidth="1"/>
    <col min="7921" max="7923" width="10" style="44" customWidth="1"/>
    <col min="7924" max="8173" width="11.42578125" style="44"/>
    <col min="8174" max="8174" width="17.42578125" style="44" customWidth="1"/>
    <col min="8175" max="8175" width="12.140625" style="44" customWidth="1"/>
    <col min="8176" max="8176" width="12" style="44" bestFit="1" customWidth="1"/>
    <col min="8177" max="8179" width="10" style="44" customWidth="1"/>
    <col min="8180" max="8429" width="11.42578125" style="44"/>
    <col min="8430" max="8430" width="17.42578125" style="44" customWidth="1"/>
    <col min="8431" max="8431" width="12.140625" style="44" customWidth="1"/>
    <col min="8432" max="8432" width="12" style="44" bestFit="1" customWidth="1"/>
    <col min="8433" max="8435" width="10" style="44" customWidth="1"/>
    <col min="8436" max="8685" width="11.42578125" style="44"/>
    <col min="8686" max="8686" width="17.42578125" style="44" customWidth="1"/>
    <col min="8687" max="8687" width="12.140625" style="44" customWidth="1"/>
    <col min="8688" max="8688" width="12" style="44" bestFit="1" customWidth="1"/>
    <col min="8689" max="8691" width="10" style="44" customWidth="1"/>
    <col min="8692" max="8941" width="11.42578125" style="44"/>
    <col min="8942" max="8942" width="17.42578125" style="44" customWidth="1"/>
    <col min="8943" max="8943" width="12.140625" style="44" customWidth="1"/>
    <col min="8944" max="8944" width="12" style="44" bestFit="1" customWidth="1"/>
    <col min="8945" max="8947" width="10" style="44" customWidth="1"/>
    <col min="8948" max="9197" width="11.42578125" style="44"/>
    <col min="9198" max="9198" width="17.42578125" style="44" customWidth="1"/>
    <col min="9199" max="9199" width="12.140625" style="44" customWidth="1"/>
    <col min="9200" max="9200" width="12" style="44" bestFit="1" customWidth="1"/>
    <col min="9201" max="9203" width="10" style="44" customWidth="1"/>
    <col min="9204" max="9453" width="11.42578125" style="44"/>
    <col min="9454" max="9454" width="17.42578125" style="44" customWidth="1"/>
    <col min="9455" max="9455" width="12.140625" style="44" customWidth="1"/>
    <col min="9456" max="9456" width="12" style="44" bestFit="1" customWidth="1"/>
    <col min="9457" max="9459" width="10" style="44" customWidth="1"/>
    <col min="9460" max="9709" width="11.42578125" style="44"/>
    <col min="9710" max="9710" width="17.42578125" style="44" customWidth="1"/>
    <col min="9711" max="9711" width="12.140625" style="44" customWidth="1"/>
    <col min="9712" max="9712" width="12" style="44" bestFit="1" customWidth="1"/>
    <col min="9713" max="9715" width="10" style="44" customWidth="1"/>
    <col min="9716" max="9965" width="11.42578125" style="44"/>
    <col min="9966" max="9966" width="17.42578125" style="44" customWidth="1"/>
    <col min="9967" max="9967" width="12.140625" style="44" customWidth="1"/>
    <col min="9968" max="9968" width="12" style="44" bestFit="1" customWidth="1"/>
    <col min="9969" max="9971" width="10" style="44" customWidth="1"/>
    <col min="9972" max="10221" width="11.42578125" style="44"/>
    <col min="10222" max="10222" width="17.42578125" style="44" customWidth="1"/>
    <col min="10223" max="10223" width="12.140625" style="44" customWidth="1"/>
    <col min="10224" max="10224" width="12" style="44" bestFit="1" customWidth="1"/>
    <col min="10225" max="10227" width="10" style="44" customWidth="1"/>
    <col min="10228" max="10477" width="11.42578125" style="44"/>
    <col min="10478" max="10478" width="17.42578125" style="44" customWidth="1"/>
    <col min="10479" max="10479" width="12.140625" style="44" customWidth="1"/>
    <col min="10480" max="10480" width="12" style="44" bestFit="1" customWidth="1"/>
    <col min="10481" max="10483" width="10" style="44" customWidth="1"/>
    <col min="10484" max="10733" width="11.42578125" style="44"/>
    <col min="10734" max="10734" width="17.42578125" style="44" customWidth="1"/>
    <col min="10735" max="10735" width="12.140625" style="44" customWidth="1"/>
    <col min="10736" max="10736" width="12" style="44" bestFit="1" customWidth="1"/>
    <col min="10737" max="10739" width="10" style="44" customWidth="1"/>
    <col min="10740" max="10989" width="11.42578125" style="44"/>
    <col min="10990" max="10990" width="17.42578125" style="44" customWidth="1"/>
    <col min="10991" max="10991" width="12.140625" style="44" customWidth="1"/>
    <col min="10992" max="10992" width="12" style="44" bestFit="1" customWidth="1"/>
    <col min="10993" max="10995" width="10" style="44" customWidth="1"/>
    <col min="10996" max="11245" width="11.42578125" style="44"/>
    <col min="11246" max="11246" width="17.42578125" style="44" customWidth="1"/>
    <col min="11247" max="11247" width="12.140625" style="44" customWidth="1"/>
    <col min="11248" max="11248" width="12" style="44" bestFit="1" customWidth="1"/>
    <col min="11249" max="11251" width="10" style="44" customWidth="1"/>
    <col min="11252" max="11501" width="11.42578125" style="44"/>
    <col min="11502" max="11502" width="17.42578125" style="44" customWidth="1"/>
    <col min="11503" max="11503" width="12.140625" style="44" customWidth="1"/>
    <col min="11504" max="11504" width="12" style="44" bestFit="1" customWidth="1"/>
    <col min="11505" max="11507" width="10" style="44" customWidth="1"/>
    <col min="11508" max="11757" width="11.42578125" style="44"/>
    <col min="11758" max="11758" width="17.42578125" style="44" customWidth="1"/>
    <col min="11759" max="11759" width="12.140625" style="44" customWidth="1"/>
    <col min="11760" max="11760" width="12" style="44" bestFit="1" customWidth="1"/>
    <col min="11761" max="11763" width="10" style="44" customWidth="1"/>
    <col min="11764" max="12013" width="11.42578125" style="44"/>
    <col min="12014" max="12014" width="17.42578125" style="44" customWidth="1"/>
    <col min="12015" max="12015" width="12.140625" style="44" customWidth="1"/>
    <col min="12016" max="12016" width="12" style="44" bestFit="1" customWidth="1"/>
    <col min="12017" max="12019" width="10" style="44" customWidth="1"/>
    <col min="12020" max="12269" width="11.42578125" style="44"/>
    <col min="12270" max="12270" width="17.42578125" style="44" customWidth="1"/>
    <col min="12271" max="12271" width="12.140625" style="44" customWidth="1"/>
    <col min="12272" max="12272" width="12" style="44" bestFit="1" customWidth="1"/>
    <col min="12273" max="12275" width="10" style="44" customWidth="1"/>
    <col min="12276" max="12525" width="11.42578125" style="44"/>
    <col min="12526" max="12526" width="17.42578125" style="44" customWidth="1"/>
    <col min="12527" max="12527" width="12.140625" style="44" customWidth="1"/>
    <col min="12528" max="12528" width="12" style="44" bestFit="1" customWidth="1"/>
    <col min="12529" max="12531" width="10" style="44" customWidth="1"/>
    <col min="12532" max="12781" width="11.42578125" style="44"/>
    <col min="12782" max="12782" width="17.42578125" style="44" customWidth="1"/>
    <col min="12783" max="12783" width="12.140625" style="44" customWidth="1"/>
    <col min="12784" max="12784" width="12" style="44" bestFit="1" customWidth="1"/>
    <col min="12785" max="12787" width="10" style="44" customWidth="1"/>
    <col min="12788" max="13037" width="11.42578125" style="44"/>
    <col min="13038" max="13038" width="17.42578125" style="44" customWidth="1"/>
    <col min="13039" max="13039" width="12.140625" style="44" customWidth="1"/>
    <col min="13040" max="13040" width="12" style="44" bestFit="1" customWidth="1"/>
    <col min="13041" max="13043" width="10" style="44" customWidth="1"/>
    <col min="13044" max="13293" width="11.42578125" style="44"/>
    <col min="13294" max="13294" width="17.42578125" style="44" customWidth="1"/>
    <col min="13295" max="13295" width="12.140625" style="44" customWidth="1"/>
    <col min="13296" max="13296" width="12" style="44" bestFit="1" customWidth="1"/>
    <col min="13297" max="13299" width="10" style="44" customWidth="1"/>
    <col min="13300" max="13549" width="11.42578125" style="44"/>
    <col min="13550" max="13550" width="17.42578125" style="44" customWidth="1"/>
    <col min="13551" max="13551" width="12.140625" style="44" customWidth="1"/>
    <col min="13552" max="13552" width="12" style="44" bestFit="1" customWidth="1"/>
    <col min="13553" max="13555" width="10" style="44" customWidth="1"/>
    <col min="13556" max="13805" width="11.42578125" style="44"/>
    <col min="13806" max="13806" width="17.42578125" style="44" customWidth="1"/>
    <col min="13807" max="13807" width="12.140625" style="44" customWidth="1"/>
    <col min="13808" max="13808" width="12" style="44" bestFit="1" customWidth="1"/>
    <col min="13809" max="13811" width="10" style="44" customWidth="1"/>
    <col min="13812" max="14061" width="11.42578125" style="44"/>
    <col min="14062" max="14062" width="17.42578125" style="44" customWidth="1"/>
    <col min="14063" max="14063" width="12.140625" style="44" customWidth="1"/>
    <col min="14064" max="14064" width="12" style="44" bestFit="1" customWidth="1"/>
    <col min="14065" max="14067" width="10" style="44" customWidth="1"/>
    <col min="14068" max="14317" width="11.42578125" style="44"/>
    <col min="14318" max="14318" width="17.42578125" style="44" customWidth="1"/>
    <col min="14319" max="14319" width="12.140625" style="44" customWidth="1"/>
    <col min="14320" max="14320" width="12" style="44" bestFit="1" customWidth="1"/>
    <col min="14321" max="14323" width="10" style="44" customWidth="1"/>
    <col min="14324" max="14573" width="11.42578125" style="44"/>
    <col min="14574" max="14574" width="17.42578125" style="44" customWidth="1"/>
    <col min="14575" max="14575" width="12.140625" style="44" customWidth="1"/>
    <col min="14576" max="14576" width="12" style="44" bestFit="1" customWidth="1"/>
    <col min="14577" max="14579" width="10" style="44" customWidth="1"/>
    <col min="14580" max="14829" width="11.42578125" style="44"/>
    <col min="14830" max="14830" width="17.42578125" style="44" customWidth="1"/>
    <col min="14831" max="14831" width="12.140625" style="44" customWidth="1"/>
    <col min="14832" max="14832" width="12" style="44" bestFit="1" customWidth="1"/>
    <col min="14833" max="14835" width="10" style="44" customWidth="1"/>
    <col min="14836" max="15085" width="11.42578125" style="44"/>
    <col min="15086" max="15086" width="17.42578125" style="44" customWidth="1"/>
    <col min="15087" max="15087" width="12.140625" style="44" customWidth="1"/>
    <col min="15088" max="15088" width="12" style="44" bestFit="1" customWidth="1"/>
    <col min="15089" max="15091" width="10" style="44" customWidth="1"/>
    <col min="15092" max="15341" width="11.42578125" style="44"/>
    <col min="15342" max="15342" width="17.42578125" style="44" customWidth="1"/>
    <col min="15343" max="15343" width="12.140625" style="44" customWidth="1"/>
    <col min="15344" max="15344" width="12" style="44" bestFit="1" customWidth="1"/>
    <col min="15345" max="15347" width="10" style="44" customWidth="1"/>
    <col min="15348" max="15597" width="11.42578125" style="44"/>
    <col min="15598" max="15598" width="17.42578125" style="44" customWidth="1"/>
    <col min="15599" max="15599" width="12.140625" style="44" customWidth="1"/>
    <col min="15600" max="15600" width="12" style="44" bestFit="1" customWidth="1"/>
    <col min="15601" max="15603" width="10" style="44" customWidth="1"/>
    <col min="15604" max="15853" width="11.42578125" style="44"/>
    <col min="15854" max="15854" width="17.42578125" style="44" customWidth="1"/>
    <col min="15855" max="15855" width="12.140625" style="44" customWidth="1"/>
    <col min="15856" max="15856" width="12" style="44" bestFit="1" customWidth="1"/>
    <col min="15857" max="15859" width="10" style="44" customWidth="1"/>
    <col min="15860" max="16109" width="11.42578125" style="44"/>
    <col min="16110" max="16110" width="17.42578125" style="44" customWidth="1"/>
    <col min="16111" max="16111" width="12.140625" style="44" customWidth="1"/>
    <col min="16112" max="16112" width="12" style="44" bestFit="1" customWidth="1"/>
    <col min="16113" max="16115" width="10" style="44" customWidth="1"/>
    <col min="16116" max="16384" width="11.42578125" style="44"/>
  </cols>
  <sheetData>
    <row r="1" spans="1:9" s="12" customFormat="1" ht="15.75" customHeight="1">
      <c r="A1" s="38" t="s">
        <v>259</v>
      </c>
      <c r="G1" s="39" t="s">
        <v>260</v>
      </c>
      <c r="H1" s="40" t="s">
        <v>261</v>
      </c>
      <c r="I1" s="41" t="s">
        <v>268</v>
      </c>
    </row>
    <row r="2" spans="1:9" s="12" customFormat="1" ht="12" customHeight="1">
      <c r="A2" s="47"/>
      <c r="B2" s="12" t="s">
        <v>267</v>
      </c>
      <c r="C2" s="48"/>
      <c r="F2" s="45"/>
      <c r="G2" s="39"/>
      <c r="H2" s="42" t="s">
        <v>262</v>
      </c>
      <c r="I2" s="41" t="s">
        <v>266</v>
      </c>
    </row>
    <row r="3" spans="1:9" s="12" customFormat="1">
      <c r="B3" s="12" t="s">
        <v>270</v>
      </c>
      <c r="C3" s="48"/>
      <c r="F3" s="45"/>
      <c r="G3" s="41"/>
      <c r="H3" s="43" t="s">
        <v>263</v>
      </c>
      <c r="I3" s="41" t="s">
        <v>265</v>
      </c>
    </row>
    <row r="4" spans="1:9" ht="15.75" customHeight="1">
      <c r="A4" s="49"/>
      <c r="B4" s="45"/>
      <c r="C4" s="45"/>
      <c r="D4" s="45"/>
      <c r="E4" s="45"/>
      <c r="F4" s="45"/>
    </row>
    <row r="5" spans="1:9" ht="51" customHeight="1">
      <c r="A5" s="46" t="s">
        <v>122</v>
      </c>
      <c r="B5" s="46" t="s">
        <v>256</v>
      </c>
      <c r="C5" s="46" t="s">
        <v>257</v>
      </c>
      <c r="D5" s="50" t="s">
        <v>258</v>
      </c>
      <c r="E5" s="50" t="s">
        <v>277</v>
      </c>
      <c r="F5" s="46" t="s">
        <v>264</v>
      </c>
    </row>
    <row r="6" spans="1:9">
      <c r="A6" s="51" t="s">
        <v>129</v>
      </c>
      <c r="B6" s="52">
        <v>10227752</v>
      </c>
      <c r="C6" s="52"/>
      <c r="D6" s="52"/>
      <c r="E6" s="52"/>
      <c r="F6" s="53"/>
    </row>
    <row r="7" spans="1:9">
      <c r="A7" s="51" t="s">
        <v>130</v>
      </c>
      <c r="B7" s="52">
        <v>10291473</v>
      </c>
      <c r="C7" s="52">
        <v>63721</v>
      </c>
      <c r="D7" s="52">
        <v>63721</v>
      </c>
      <c r="E7" s="54">
        <v>800000</v>
      </c>
      <c r="F7" s="53"/>
    </row>
    <row r="8" spans="1:9" ht="11.25" customHeight="1">
      <c r="A8" s="51" t="s">
        <v>131</v>
      </c>
      <c r="B8" s="52">
        <v>10460841</v>
      </c>
      <c r="C8" s="52">
        <v>169368</v>
      </c>
      <c r="D8" s="52">
        <v>233089</v>
      </c>
      <c r="E8" s="54">
        <v>900000</v>
      </c>
      <c r="F8" s="53"/>
    </row>
    <row r="9" spans="1:9">
      <c r="A9" s="51" t="s">
        <v>132</v>
      </c>
      <c r="B9" s="52">
        <v>10607271</v>
      </c>
      <c r="C9" s="52">
        <v>146430</v>
      </c>
      <c r="D9" s="52">
        <v>379519</v>
      </c>
      <c r="E9" s="54">
        <v>1000000</v>
      </c>
      <c r="F9" s="53"/>
    </row>
    <row r="10" spans="1:9">
      <c r="A10" s="51" t="s">
        <v>133</v>
      </c>
      <c r="B10" s="52">
        <v>10682883</v>
      </c>
      <c r="C10" s="52">
        <v>75612</v>
      </c>
      <c r="D10" s="52">
        <v>455131</v>
      </c>
      <c r="E10" s="54">
        <v>1100000</v>
      </c>
      <c r="F10" s="53"/>
    </row>
    <row r="11" spans="1:9">
      <c r="A11" s="51" t="s">
        <v>134</v>
      </c>
      <c r="B11" s="52">
        <v>10536717</v>
      </c>
      <c r="C11" s="52">
        <v>-146166</v>
      </c>
      <c r="D11" s="52">
        <v>308965</v>
      </c>
      <c r="E11" s="54">
        <v>1200000</v>
      </c>
      <c r="F11" s="53"/>
    </row>
    <row r="12" spans="1:9">
      <c r="A12" s="51" t="s">
        <v>0</v>
      </c>
      <c r="B12" s="52">
        <v>10650123</v>
      </c>
      <c r="C12" s="52">
        <v>113406</v>
      </c>
      <c r="D12" s="52">
        <v>113406</v>
      </c>
      <c r="E12" s="54">
        <v>100000</v>
      </c>
      <c r="F12" s="53"/>
    </row>
    <row r="13" spans="1:9">
      <c r="A13" s="51" t="s">
        <v>1</v>
      </c>
      <c r="B13" s="52">
        <v>10749014</v>
      </c>
      <c r="C13" s="52">
        <v>98891</v>
      </c>
      <c r="D13" s="52">
        <v>212297</v>
      </c>
      <c r="E13" s="54">
        <v>200000</v>
      </c>
      <c r="F13" s="53"/>
    </row>
    <row r="14" spans="1:9">
      <c r="A14" s="51" t="s">
        <v>2</v>
      </c>
      <c r="B14" s="52">
        <v>10885713</v>
      </c>
      <c r="C14" s="52">
        <v>136699</v>
      </c>
      <c r="D14" s="52">
        <v>348996</v>
      </c>
      <c r="E14" s="54">
        <v>300000</v>
      </c>
      <c r="F14" s="53"/>
    </row>
    <row r="15" spans="1:9">
      <c r="A15" s="51" t="s">
        <v>3</v>
      </c>
      <c r="B15" s="52">
        <v>10971363</v>
      </c>
      <c r="C15" s="52">
        <v>85650</v>
      </c>
      <c r="D15" s="52">
        <v>434646</v>
      </c>
      <c r="E15" s="54">
        <v>400000</v>
      </c>
      <c r="F15" s="53"/>
    </row>
    <row r="16" spans="1:9">
      <c r="A16" s="51" t="s">
        <v>135</v>
      </c>
      <c r="B16" s="52">
        <v>10955167</v>
      </c>
      <c r="C16" s="52">
        <v>-16196</v>
      </c>
      <c r="D16" s="52">
        <v>418450</v>
      </c>
      <c r="E16" s="54">
        <v>500000</v>
      </c>
      <c r="F16" s="53"/>
    </row>
    <row r="17" spans="1:6">
      <c r="A17" s="51" t="s">
        <v>136</v>
      </c>
      <c r="B17" s="52">
        <v>11028169</v>
      </c>
      <c r="C17" s="52">
        <v>73002</v>
      </c>
      <c r="D17" s="52">
        <v>491452</v>
      </c>
      <c r="E17" s="54">
        <v>600000</v>
      </c>
      <c r="F17" s="53"/>
    </row>
    <row r="18" spans="1:6">
      <c r="A18" s="51" t="s">
        <v>137</v>
      </c>
      <c r="B18" s="52">
        <v>11120557</v>
      </c>
      <c r="C18" s="52">
        <v>92388</v>
      </c>
      <c r="D18" s="52">
        <v>583840</v>
      </c>
      <c r="E18" s="54">
        <v>700000</v>
      </c>
      <c r="F18" s="55">
        <v>8.7292398173127284E-2</v>
      </c>
    </row>
    <row r="19" spans="1:6">
      <c r="A19" s="51" t="s">
        <v>138</v>
      </c>
      <c r="B19" s="52">
        <v>11186179</v>
      </c>
      <c r="C19" s="52">
        <v>65622</v>
      </c>
      <c r="D19" s="52">
        <v>649462</v>
      </c>
      <c r="E19" s="54">
        <v>800000</v>
      </c>
      <c r="F19" s="55">
        <v>8.693663190876566E-2</v>
      </c>
    </row>
    <row r="20" spans="1:6">
      <c r="A20" s="51" t="s">
        <v>139</v>
      </c>
      <c r="B20" s="52">
        <v>11283472</v>
      </c>
      <c r="C20" s="52">
        <v>97293</v>
      </c>
      <c r="D20" s="52">
        <v>746755</v>
      </c>
      <c r="E20" s="54">
        <v>900000</v>
      </c>
      <c r="F20" s="55">
        <v>7.8639088386870615E-2</v>
      </c>
    </row>
    <row r="21" spans="1:6">
      <c r="A21" s="51" t="s">
        <v>140</v>
      </c>
      <c r="B21" s="52">
        <v>11376307</v>
      </c>
      <c r="C21" s="52">
        <v>92835</v>
      </c>
      <c r="D21" s="52">
        <v>839590</v>
      </c>
      <c r="E21" s="54">
        <v>1000000</v>
      </c>
      <c r="F21" s="55">
        <v>7.2500834569042327E-2</v>
      </c>
    </row>
    <row r="22" spans="1:6">
      <c r="A22" s="51" t="s">
        <v>141</v>
      </c>
      <c r="B22" s="52">
        <v>11422969</v>
      </c>
      <c r="C22" s="52">
        <v>46662</v>
      </c>
      <c r="D22" s="52">
        <v>886252</v>
      </c>
      <c r="E22" s="54">
        <v>1100000</v>
      </c>
      <c r="F22" s="55">
        <v>6.9277740849544189E-2</v>
      </c>
    </row>
    <row r="23" spans="1:6">
      <c r="A23" s="51" t="s">
        <v>142</v>
      </c>
      <c r="B23" s="52">
        <v>11243230</v>
      </c>
      <c r="C23" s="52">
        <v>-179739</v>
      </c>
      <c r="D23" s="52">
        <v>706513</v>
      </c>
      <c r="E23" s="54">
        <v>1200000</v>
      </c>
      <c r="F23" s="55">
        <v>6.7052479439278834E-2</v>
      </c>
    </row>
    <row r="24" spans="1:6">
      <c r="A24" s="51" t="s">
        <v>4</v>
      </c>
      <c r="B24" s="52">
        <v>11298350</v>
      </c>
      <c r="C24" s="52">
        <v>55120</v>
      </c>
      <c r="D24" s="52">
        <v>55120</v>
      </c>
      <c r="E24" s="54">
        <v>100000</v>
      </c>
      <c r="F24" s="55">
        <v>6.0865682020761591E-2</v>
      </c>
    </row>
    <row r="25" spans="1:6">
      <c r="A25" s="51" t="s">
        <v>5</v>
      </c>
      <c r="B25" s="52">
        <v>11427884</v>
      </c>
      <c r="C25" s="52">
        <v>129534</v>
      </c>
      <c r="D25" s="52">
        <v>184654</v>
      </c>
      <c r="E25" s="54">
        <v>200000</v>
      </c>
      <c r="F25" s="55">
        <v>6.3156490446472535E-2</v>
      </c>
    </row>
    <row r="26" spans="1:6">
      <c r="A26" s="51" t="s">
        <v>6</v>
      </c>
      <c r="B26" s="52">
        <v>11529657</v>
      </c>
      <c r="C26" s="52">
        <v>101773</v>
      </c>
      <c r="D26" s="52">
        <v>286427</v>
      </c>
      <c r="E26" s="54">
        <v>300000</v>
      </c>
      <c r="F26" s="55">
        <v>5.9154967616728449E-2</v>
      </c>
    </row>
    <row r="27" spans="1:6">
      <c r="A27" s="51" t="s">
        <v>7</v>
      </c>
      <c r="B27" s="52">
        <v>11595331</v>
      </c>
      <c r="C27" s="52">
        <v>65674</v>
      </c>
      <c r="D27" s="52">
        <v>352101</v>
      </c>
      <c r="E27" s="54">
        <v>400000</v>
      </c>
      <c r="F27" s="55">
        <v>5.6872423234925362E-2</v>
      </c>
    </row>
    <row r="28" spans="1:6">
      <c r="A28" s="51" t="s">
        <v>143</v>
      </c>
      <c r="B28" s="52">
        <v>11616028</v>
      </c>
      <c r="C28" s="52">
        <v>20697</v>
      </c>
      <c r="D28" s="52">
        <v>372798</v>
      </c>
      <c r="E28" s="54">
        <v>500000</v>
      </c>
      <c r="F28" s="55">
        <v>6.0324137459520255E-2</v>
      </c>
    </row>
    <row r="29" spans="1:6">
      <c r="A29" s="51" t="s">
        <v>144</v>
      </c>
      <c r="B29" s="52">
        <v>11650220</v>
      </c>
      <c r="C29" s="52">
        <v>34192</v>
      </c>
      <c r="D29" s="52">
        <v>406990</v>
      </c>
      <c r="E29" s="54">
        <v>600000</v>
      </c>
      <c r="F29" s="55">
        <v>5.6405646304477308E-2</v>
      </c>
    </row>
    <row r="30" spans="1:6">
      <c r="A30" s="51" t="s">
        <v>145</v>
      </c>
      <c r="B30" s="52">
        <v>11699653</v>
      </c>
      <c r="C30" s="52">
        <v>49433</v>
      </c>
      <c r="D30" s="52">
        <v>456423</v>
      </c>
      <c r="E30" s="54">
        <v>700000</v>
      </c>
      <c r="F30" s="55">
        <v>5.2074370015818383E-2</v>
      </c>
    </row>
    <row r="31" spans="1:6">
      <c r="A31" s="51" t="s">
        <v>146</v>
      </c>
      <c r="B31" s="52">
        <v>11795913</v>
      </c>
      <c r="C31" s="52">
        <v>96260</v>
      </c>
      <c r="D31" s="52">
        <v>552683</v>
      </c>
      <c r="E31" s="54">
        <v>800000</v>
      </c>
      <c r="F31" s="55">
        <v>5.4507799311990235E-2</v>
      </c>
    </row>
    <row r="32" spans="1:6">
      <c r="A32" s="51" t="s">
        <v>147</v>
      </c>
      <c r="B32" s="52">
        <v>11918475</v>
      </c>
      <c r="C32" s="52">
        <v>122562</v>
      </c>
      <c r="D32" s="52">
        <v>675245</v>
      </c>
      <c r="E32" s="54">
        <v>900000</v>
      </c>
      <c r="F32" s="55">
        <v>5.6277269975057331E-2</v>
      </c>
    </row>
    <row r="33" spans="1:6">
      <c r="A33" s="51" t="s">
        <v>148</v>
      </c>
      <c r="B33" s="52">
        <v>11992623</v>
      </c>
      <c r="C33" s="52">
        <v>74148</v>
      </c>
      <c r="D33" s="52">
        <v>749393</v>
      </c>
      <c r="E33" s="54">
        <v>1000000</v>
      </c>
      <c r="F33" s="55">
        <v>5.417540156045364E-2</v>
      </c>
    </row>
    <row r="34" spans="1:6">
      <c r="A34" s="51" t="s">
        <v>149</v>
      </c>
      <c r="B34" s="52">
        <v>12148037</v>
      </c>
      <c r="C34" s="52">
        <v>155414</v>
      </c>
      <c r="D34" s="52">
        <v>904807</v>
      </c>
      <c r="E34" s="54">
        <v>1100000</v>
      </c>
      <c r="F34" s="55">
        <v>6.3474566025697898E-2</v>
      </c>
    </row>
    <row r="35" spans="1:6">
      <c r="A35" s="51" t="s">
        <v>150</v>
      </c>
      <c r="B35" s="52">
        <v>11905112</v>
      </c>
      <c r="C35" s="52">
        <v>-242925</v>
      </c>
      <c r="D35" s="52">
        <v>661882</v>
      </c>
      <c r="E35" s="54">
        <v>1200000</v>
      </c>
      <c r="F35" s="55">
        <v>5.8869381841339274E-2</v>
      </c>
    </row>
    <row r="36" spans="1:6">
      <c r="A36" s="51" t="s">
        <v>8</v>
      </c>
      <c r="B36" s="56">
        <v>12034095</v>
      </c>
      <c r="C36" s="52">
        <v>128983</v>
      </c>
      <c r="D36" s="52">
        <v>128983</v>
      </c>
      <c r="E36" s="54">
        <v>100000</v>
      </c>
      <c r="F36" s="55">
        <v>6.511968561781134E-2</v>
      </c>
    </row>
    <row r="37" spans="1:6">
      <c r="A37" s="51" t="s">
        <v>9</v>
      </c>
      <c r="B37" s="56">
        <v>12158433</v>
      </c>
      <c r="C37" s="52">
        <v>124338</v>
      </c>
      <c r="D37" s="52">
        <v>253321</v>
      </c>
      <c r="E37" s="54">
        <v>200000</v>
      </c>
      <c r="F37" s="55">
        <v>6.3926882701994536E-2</v>
      </c>
    </row>
    <row r="38" spans="1:6">
      <c r="A38" s="51" t="s">
        <v>10</v>
      </c>
      <c r="B38" s="56">
        <v>12258841</v>
      </c>
      <c r="C38" s="52">
        <v>100408</v>
      </c>
      <c r="D38" s="52">
        <v>353729</v>
      </c>
      <c r="E38" s="54">
        <v>300000</v>
      </c>
      <c r="F38" s="55">
        <v>6.3244205790337071E-2</v>
      </c>
    </row>
    <row r="39" spans="1:6">
      <c r="A39" s="51" t="s">
        <v>11</v>
      </c>
      <c r="B39" s="56">
        <v>12254009</v>
      </c>
      <c r="C39" s="52">
        <v>-4832</v>
      </c>
      <c r="D39" s="52">
        <v>348897</v>
      </c>
      <c r="E39" s="54">
        <v>400000</v>
      </c>
      <c r="F39" s="55">
        <v>5.6805450400682744E-2</v>
      </c>
    </row>
    <row r="40" spans="1:6">
      <c r="A40" s="51" t="s">
        <v>151</v>
      </c>
      <c r="B40" s="56">
        <v>12345063</v>
      </c>
      <c r="C40" s="52">
        <v>91054</v>
      </c>
      <c r="D40" s="52">
        <v>439951</v>
      </c>
      <c r="E40" s="54">
        <v>500000</v>
      </c>
      <c r="F40" s="55">
        <v>6.2761126264502698E-2</v>
      </c>
    </row>
    <row r="41" spans="1:6">
      <c r="A41" s="51" t="s">
        <v>152</v>
      </c>
      <c r="B41" s="56">
        <v>12405558</v>
      </c>
      <c r="C41" s="52">
        <v>60495</v>
      </c>
      <c r="D41" s="52">
        <v>500446</v>
      </c>
      <c r="E41" s="54">
        <v>600000</v>
      </c>
      <c r="F41" s="55">
        <v>6.4834655482900683E-2</v>
      </c>
    </row>
    <row r="42" spans="1:6">
      <c r="A42" s="51" t="s">
        <v>153</v>
      </c>
      <c r="B42" s="56">
        <v>12494633</v>
      </c>
      <c r="C42" s="52">
        <v>89075</v>
      </c>
      <c r="D42" s="52">
        <v>589521</v>
      </c>
      <c r="E42" s="54">
        <v>700000</v>
      </c>
      <c r="F42" s="55">
        <v>6.7949023787286622E-2</v>
      </c>
    </row>
    <row r="43" spans="1:6">
      <c r="A43" s="51" t="s">
        <v>154</v>
      </c>
      <c r="B43" s="56">
        <v>12554723</v>
      </c>
      <c r="C43" s="52">
        <v>60090</v>
      </c>
      <c r="D43" s="52">
        <v>649611</v>
      </c>
      <c r="E43" s="54">
        <v>800000</v>
      </c>
      <c r="F43" s="55">
        <v>6.4328212661453277E-2</v>
      </c>
    </row>
    <row r="44" spans="1:6">
      <c r="A44" s="51" t="s">
        <v>155</v>
      </c>
      <c r="B44" s="56">
        <v>12605656</v>
      </c>
      <c r="C44" s="52">
        <v>50933</v>
      </c>
      <c r="D44" s="52">
        <v>700544</v>
      </c>
      <c r="E44" s="54">
        <v>900000</v>
      </c>
      <c r="F44" s="55">
        <v>5.7656789144584275E-2</v>
      </c>
    </row>
    <row r="45" spans="1:6">
      <c r="A45" s="51" t="s">
        <v>156</v>
      </c>
      <c r="B45" s="56">
        <v>12724493</v>
      </c>
      <c r="C45" s="52">
        <v>118837</v>
      </c>
      <c r="D45" s="52">
        <v>819381</v>
      </c>
      <c r="E45" s="54">
        <v>1000000</v>
      </c>
      <c r="F45" s="55">
        <v>6.1026682819930178E-2</v>
      </c>
    </row>
    <row r="46" spans="1:6">
      <c r="A46" s="51" t="s">
        <v>157</v>
      </c>
      <c r="B46" s="56">
        <v>12777514</v>
      </c>
      <c r="C46" s="52">
        <v>53021</v>
      </c>
      <c r="D46" s="52">
        <v>872402</v>
      </c>
      <c r="E46" s="54">
        <v>1100000</v>
      </c>
      <c r="F46" s="55">
        <v>5.181717836387878E-2</v>
      </c>
    </row>
    <row r="47" spans="1:6">
      <c r="A47" s="51" t="s">
        <v>158</v>
      </c>
      <c r="B47" s="56">
        <v>12437760</v>
      </c>
      <c r="C47" s="52">
        <v>-339754</v>
      </c>
      <c r="D47" s="52">
        <v>532648</v>
      </c>
      <c r="E47" s="54">
        <v>1200000</v>
      </c>
      <c r="F47" s="55">
        <v>4.4741116253253166E-2</v>
      </c>
    </row>
    <row r="48" spans="1:6">
      <c r="A48" s="51" t="s">
        <v>12</v>
      </c>
      <c r="B48" s="56">
        <v>12525949</v>
      </c>
      <c r="C48" s="52">
        <v>88189</v>
      </c>
      <c r="D48" s="52">
        <v>88189</v>
      </c>
      <c r="E48" s="54">
        <v>100000</v>
      </c>
      <c r="F48" s="55">
        <v>4.0871706596964597E-2</v>
      </c>
    </row>
    <row r="49" spans="1:6">
      <c r="A49" s="51" t="s">
        <v>13</v>
      </c>
      <c r="B49" s="56">
        <v>12559358</v>
      </c>
      <c r="C49" s="52">
        <v>33409</v>
      </c>
      <c r="D49" s="52">
        <v>121598</v>
      </c>
      <c r="E49" s="54">
        <v>200000</v>
      </c>
      <c r="F49" s="55">
        <v>3.2975055255886954E-2</v>
      </c>
    </row>
    <row r="50" spans="1:6">
      <c r="A50" s="51" t="s">
        <v>14</v>
      </c>
      <c r="B50" s="56">
        <v>12530250</v>
      </c>
      <c r="C50" s="52">
        <v>-29108</v>
      </c>
      <c r="D50" s="52">
        <v>92490</v>
      </c>
      <c r="E50" s="54">
        <v>300000</v>
      </c>
      <c r="F50" s="55">
        <v>2.2139858082831809E-2</v>
      </c>
    </row>
    <row r="51" spans="1:6">
      <c r="A51" s="51" t="s">
        <v>15</v>
      </c>
      <c r="B51" s="56">
        <v>12534173</v>
      </c>
      <c r="C51" s="52">
        <v>3923</v>
      </c>
      <c r="D51" s="52">
        <v>96413</v>
      </c>
      <c r="E51" s="54">
        <v>400000</v>
      </c>
      <c r="F51" s="55">
        <v>2.2863048329734292E-2</v>
      </c>
    </row>
    <row r="52" spans="1:6">
      <c r="A52" s="51" t="s">
        <v>159</v>
      </c>
      <c r="B52" s="56">
        <v>12505105</v>
      </c>
      <c r="C52" s="52">
        <v>-29068</v>
      </c>
      <c r="D52" s="52">
        <v>67345</v>
      </c>
      <c r="E52" s="54">
        <v>500000</v>
      </c>
      <c r="F52" s="55">
        <v>1.2964048867146305E-2</v>
      </c>
    </row>
    <row r="53" spans="1:6">
      <c r="A53" s="51" t="s">
        <v>160</v>
      </c>
      <c r="B53" s="56">
        <v>12418906</v>
      </c>
      <c r="C53" s="52">
        <v>-86199</v>
      </c>
      <c r="D53" s="52">
        <v>-18854</v>
      </c>
      <c r="E53" s="54">
        <v>600000</v>
      </c>
      <c r="F53" s="55">
        <v>1.0759693356801048E-3</v>
      </c>
    </row>
    <row r="54" spans="1:6">
      <c r="A54" s="51" t="s">
        <v>161</v>
      </c>
      <c r="B54" s="56">
        <v>12416576</v>
      </c>
      <c r="C54" s="52">
        <v>-2330</v>
      </c>
      <c r="D54" s="52">
        <v>-21184</v>
      </c>
      <c r="E54" s="54">
        <v>700000</v>
      </c>
      <c r="F54" s="55">
        <v>-6.2472423159607438E-3</v>
      </c>
    </row>
    <row r="55" spans="1:6">
      <c r="A55" s="51" t="s">
        <v>162</v>
      </c>
      <c r="B55" s="56">
        <v>12406096</v>
      </c>
      <c r="C55" s="52">
        <v>-10480</v>
      </c>
      <c r="D55" s="52">
        <v>-31664</v>
      </c>
      <c r="E55" s="54">
        <v>800000</v>
      </c>
      <c r="F55" s="55">
        <v>-1.1838333669329071E-2</v>
      </c>
    </row>
    <row r="56" spans="1:6">
      <c r="A56" s="51" t="s">
        <v>163</v>
      </c>
      <c r="B56" s="56">
        <v>12358665</v>
      </c>
      <c r="C56" s="52">
        <v>-47431</v>
      </c>
      <c r="D56" s="52">
        <v>-79095</v>
      </c>
      <c r="E56" s="54">
        <v>900000</v>
      </c>
      <c r="F56" s="55">
        <v>-1.9593664938976629E-2</v>
      </c>
    </row>
    <row r="57" spans="1:6">
      <c r="A57" s="51" t="s">
        <v>164</v>
      </c>
      <c r="B57" s="56">
        <v>12423519</v>
      </c>
      <c r="C57" s="52">
        <v>64854</v>
      </c>
      <c r="D57" s="52">
        <v>-14241</v>
      </c>
      <c r="E57" s="54">
        <v>1000000</v>
      </c>
      <c r="F57" s="55">
        <v>-2.3653123153904887E-2</v>
      </c>
    </row>
    <row r="58" spans="1:6">
      <c r="A58" s="51" t="s">
        <v>165</v>
      </c>
      <c r="B58" s="56">
        <v>12451466</v>
      </c>
      <c r="C58" s="52">
        <v>27947</v>
      </c>
      <c r="D58" s="52">
        <v>13706</v>
      </c>
      <c r="E58" s="54">
        <v>1100000</v>
      </c>
      <c r="F58" s="55">
        <v>-2.551732676638041E-2</v>
      </c>
    </row>
    <row r="59" spans="1:6">
      <c r="A59" s="51" t="s">
        <v>166</v>
      </c>
      <c r="B59" s="56">
        <v>12170945</v>
      </c>
      <c r="C59" s="52">
        <v>-280521</v>
      </c>
      <c r="D59" s="52">
        <v>-266815</v>
      </c>
      <c r="E59" s="54">
        <v>1200000</v>
      </c>
      <c r="F59" s="55">
        <v>-2.1452013867448771E-2</v>
      </c>
    </row>
    <row r="60" spans="1:6">
      <c r="A60" s="51" t="s">
        <v>16</v>
      </c>
      <c r="B60" s="56">
        <v>12195513</v>
      </c>
      <c r="C60" s="52">
        <v>24568</v>
      </c>
      <c r="D60" s="52">
        <v>24568</v>
      </c>
      <c r="E60" s="54">
        <v>100000</v>
      </c>
      <c r="F60" s="55">
        <v>-2.6380116987543167E-2</v>
      </c>
    </row>
    <row r="61" spans="1:6">
      <c r="A61" s="51" t="s">
        <v>17</v>
      </c>
      <c r="B61" s="56">
        <v>12275211</v>
      </c>
      <c r="C61" s="52">
        <v>79698</v>
      </c>
      <c r="D61" s="52">
        <v>104266</v>
      </c>
      <c r="E61" s="54">
        <v>200000</v>
      </c>
      <c r="F61" s="55">
        <v>-2.262432522426705E-2</v>
      </c>
    </row>
    <row r="62" spans="1:6">
      <c r="A62" s="51" t="s">
        <v>18</v>
      </c>
      <c r="B62" s="56">
        <v>12221087</v>
      </c>
      <c r="C62" s="52">
        <v>-54124</v>
      </c>
      <c r="D62" s="52">
        <v>50142</v>
      </c>
      <c r="E62" s="54">
        <v>300000</v>
      </c>
      <c r="F62" s="55">
        <v>-2.4673330540093019E-2</v>
      </c>
    </row>
    <row r="63" spans="1:6">
      <c r="A63" s="51" t="s">
        <v>19</v>
      </c>
      <c r="B63" s="56">
        <v>12352690</v>
      </c>
      <c r="C63" s="52">
        <v>131603</v>
      </c>
      <c r="D63" s="52">
        <v>181745</v>
      </c>
      <c r="E63" s="54">
        <v>400000</v>
      </c>
      <c r="F63" s="55">
        <v>-1.4479056575970373E-2</v>
      </c>
    </row>
    <row r="64" spans="1:6">
      <c r="A64" s="51" t="s">
        <v>167</v>
      </c>
      <c r="B64" s="56">
        <v>12338063</v>
      </c>
      <c r="C64" s="52">
        <v>-14627</v>
      </c>
      <c r="D64" s="52">
        <v>167118</v>
      </c>
      <c r="E64" s="54">
        <v>500000</v>
      </c>
      <c r="F64" s="55">
        <v>-1.3357904631748352E-2</v>
      </c>
    </row>
    <row r="65" spans="1:6">
      <c r="A65" s="51" t="s">
        <v>168</v>
      </c>
      <c r="B65" s="56">
        <v>12288156</v>
      </c>
      <c r="C65" s="52">
        <v>-49907</v>
      </c>
      <c r="D65" s="52">
        <v>117211</v>
      </c>
      <c r="E65" s="54">
        <v>600000</v>
      </c>
      <c r="F65" s="55">
        <v>-1.0528302573511672E-2</v>
      </c>
    </row>
    <row r="66" spans="1:6">
      <c r="A66" s="51" t="s">
        <v>169</v>
      </c>
      <c r="B66" s="56">
        <v>12368684</v>
      </c>
      <c r="C66" s="52">
        <v>80528</v>
      </c>
      <c r="D66" s="52">
        <v>197739</v>
      </c>
      <c r="E66" s="54">
        <v>700000</v>
      </c>
      <c r="F66" s="55">
        <v>-3.8571019901139092E-3</v>
      </c>
    </row>
    <row r="67" spans="1:6">
      <c r="A67" s="51" t="s">
        <v>170</v>
      </c>
      <c r="B67" s="56">
        <v>12340462</v>
      </c>
      <c r="C67" s="52">
        <v>-28222</v>
      </c>
      <c r="D67" s="52">
        <v>169517</v>
      </c>
      <c r="E67" s="54">
        <v>800000</v>
      </c>
      <c r="F67" s="55">
        <v>-5.2904636559317764E-3</v>
      </c>
    </row>
    <row r="68" spans="1:6">
      <c r="A68" s="51" t="s">
        <v>171</v>
      </c>
      <c r="B68" s="56">
        <v>12400521</v>
      </c>
      <c r="C68" s="52">
        <v>60059</v>
      </c>
      <c r="D68" s="52">
        <v>229576</v>
      </c>
      <c r="E68" s="54">
        <v>900000</v>
      </c>
      <c r="F68" s="55">
        <v>3.3867735714172564E-3</v>
      </c>
    </row>
    <row r="69" spans="1:6">
      <c r="A69" s="51" t="s">
        <v>172</v>
      </c>
      <c r="B69" s="56">
        <v>12457620</v>
      </c>
      <c r="C69" s="52">
        <v>57099</v>
      </c>
      <c r="D69" s="52">
        <v>286675</v>
      </c>
      <c r="E69" s="54">
        <v>1000000</v>
      </c>
      <c r="F69" s="55">
        <v>2.7448744594829044E-3</v>
      </c>
    </row>
    <row r="70" spans="1:6">
      <c r="A70" s="51" t="s">
        <v>173</v>
      </c>
      <c r="B70" s="56">
        <v>12472617</v>
      </c>
      <c r="C70" s="52">
        <v>14997</v>
      </c>
      <c r="D70" s="52">
        <v>301672</v>
      </c>
      <c r="E70" s="54">
        <v>1100000</v>
      </c>
      <c r="F70" s="55">
        <v>1.6986754812646776E-3</v>
      </c>
    </row>
    <row r="71" spans="1:6">
      <c r="A71" s="51" t="s">
        <v>174</v>
      </c>
      <c r="B71" s="56">
        <v>12232301</v>
      </c>
      <c r="C71" s="52">
        <v>-240316</v>
      </c>
      <c r="D71" s="52">
        <v>61356</v>
      </c>
      <c r="E71" s="54">
        <v>1200000</v>
      </c>
      <c r="F71" s="55">
        <v>5.0411862020574016E-3</v>
      </c>
    </row>
    <row r="72" spans="1:6">
      <c r="A72" s="51" t="s">
        <v>20</v>
      </c>
      <c r="B72" s="56">
        <v>12269469</v>
      </c>
      <c r="C72" s="52">
        <v>37168</v>
      </c>
      <c r="D72" s="52">
        <v>37168</v>
      </c>
      <c r="E72" s="54">
        <v>100000</v>
      </c>
      <c r="F72" s="55">
        <v>6.0641975454414077E-3</v>
      </c>
    </row>
    <row r="73" spans="1:6">
      <c r="A73" s="51" t="s">
        <v>21</v>
      </c>
      <c r="B73" s="56">
        <v>12321596</v>
      </c>
      <c r="C73" s="52">
        <v>52127</v>
      </c>
      <c r="D73" s="52">
        <v>89295</v>
      </c>
      <c r="E73" s="54">
        <v>200000</v>
      </c>
      <c r="F73" s="55">
        <v>3.778753782725186E-3</v>
      </c>
    </row>
    <row r="74" spans="1:6">
      <c r="A74" s="51" t="s">
        <v>22</v>
      </c>
      <c r="B74" s="56">
        <v>12348257</v>
      </c>
      <c r="C74" s="52">
        <v>26661</v>
      </c>
      <c r="D74" s="52">
        <v>115956</v>
      </c>
      <c r="E74" s="54">
        <v>300000</v>
      </c>
      <c r="F74" s="55">
        <v>1.0405784690019848E-2</v>
      </c>
    </row>
    <row r="75" spans="1:6">
      <c r="A75" s="51" t="s">
        <v>23</v>
      </c>
      <c r="B75" s="56">
        <v>12337553</v>
      </c>
      <c r="C75" s="52">
        <v>-10704</v>
      </c>
      <c r="D75" s="52">
        <v>105252</v>
      </c>
      <c r="E75" s="54">
        <v>400000</v>
      </c>
      <c r="F75" s="55">
        <v>-1.2254011069653403E-3</v>
      </c>
    </row>
    <row r="76" spans="1:6">
      <c r="A76" s="51" t="s">
        <v>175</v>
      </c>
      <c r="B76" s="56">
        <v>12269056</v>
      </c>
      <c r="C76" s="52">
        <v>-68497</v>
      </c>
      <c r="D76" s="52">
        <v>36755</v>
      </c>
      <c r="E76" s="54">
        <v>500000</v>
      </c>
      <c r="F76" s="55">
        <v>-5.5930173156029106E-3</v>
      </c>
    </row>
    <row r="77" spans="1:6">
      <c r="A77" s="51" t="s">
        <v>176</v>
      </c>
      <c r="B77" s="56">
        <v>12270626</v>
      </c>
      <c r="C77" s="52">
        <v>1570</v>
      </c>
      <c r="D77" s="52">
        <v>38325</v>
      </c>
      <c r="E77" s="54">
        <v>600000</v>
      </c>
      <c r="F77" s="55">
        <v>-1.4265769412432627E-3</v>
      </c>
    </row>
    <row r="78" spans="1:6">
      <c r="A78" s="51" t="s">
        <v>177</v>
      </c>
      <c r="B78" s="56">
        <v>12270143</v>
      </c>
      <c r="C78" s="52">
        <v>-483</v>
      </c>
      <c r="D78" s="52">
        <v>37842</v>
      </c>
      <c r="E78" s="54">
        <v>700000</v>
      </c>
      <c r="F78" s="55">
        <v>-7.9669753063462689E-3</v>
      </c>
    </row>
    <row r="79" spans="1:6">
      <c r="A79" s="51" t="s">
        <v>178</v>
      </c>
      <c r="B79" s="56">
        <v>12229764</v>
      </c>
      <c r="C79" s="52">
        <v>-40379</v>
      </c>
      <c r="D79" s="52">
        <v>-2537</v>
      </c>
      <c r="E79" s="54">
        <v>800000</v>
      </c>
      <c r="F79" s="55">
        <v>-8.9703286635459678E-3</v>
      </c>
    </row>
    <row r="80" spans="1:6">
      <c r="A80" s="51" t="s">
        <v>179</v>
      </c>
      <c r="B80" s="56">
        <v>12323341</v>
      </c>
      <c r="C80" s="52">
        <v>93577</v>
      </c>
      <c r="D80" s="52">
        <v>91040</v>
      </c>
      <c r="E80" s="54">
        <v>900000</v>
      </c>
      <c r="F80" s="55">
        <v>-6.223932042855318E-3</v>
      </c>
    </row>
    <row r="81" spans="1:6">
      <c r="A81" s="51" t="s">
        <v>180</v>
      </c>
      <c r="B81" s="56">
        <v>12427371</v>
      </c>
      <c r="C81" s="52">
        <v>104030</v>
      </c>
      <c r="D81" s="52">
        <v>195070</v>
      </c>
      <c r="E81" s="54">
        <v>1000000</v>
      </c>
      <c r="F81" s="55">
        <v>-2.4281524079238226E-3</v>
      </c>
    </row>
    <row r="82" spans="1:6">
      <c r="A82" s="51" t="s">
        <v>181</v>
      </c>
      <c r="B82" s="56">
        <v>12462714</v>
      </c>
      <c r="C82" s="52">
        <v>35343</v>
      </c>
      <c r="D82" s="52">
        <v>230413</v>
      </c>
      <c r="E82" s="54">
        <v>1100000</v>
      </c>
      <c r="F82" s="55">
        <v>-7.9397932286384698E-4</v>
      </c>
    </row>
    <row r="83" spans="1:6">
      <c r="A83" s="51" t="s">
        <v>182</v>
      </c>
      <c r="B83" s="56">
        <v>12257581</v>
      </c>
      <c r="C83" s="52">
        <v>-205133</v>
      </c>
      <c r="D83" s="52">
        <v>25280</v>
      </c>
      <c r="E83" s="54">
        <v>1200000</v>
      </c>
      <c r="F83" s="55">
        <v>2.0666594126486082E-3</v>
      </c>
    </row>
    <row r="84" spans="1:6">
      <c r="A84" s="51" t="s">
        <v>24</v>
      </c>
      <c r="B84" s="56">
        <v>12294000</v>
      </c>
      <c r="C84" s="52">
        <v>36419</v>
      </c>
      <c r="D84" s="52">
        <v>36419</v>
      </c>
      <c r="E84" s="54">
        <v>100000</v>
      </c>
      <c r="F84" s="55">
        <v>1.9993530282362837E-3</v>
      </c>
    </row>
    <row r="85" spans="1:6">
      <c r="A85" s="51" t="s">
        <v>25</v>
      </c>
      <c r="B85" s="56">
        <v>12351665</v>
      </c>
      <c r="C85" s="52">
        <v>57665</v>
      </c>
      <c r="D85" s="52">
        <v>94084</v>
      </c>
      <c r="E85" s="54">
        <v>200000</v>
      </c>
      <c r="F85" s="55">
        <v>2.4403494482370114E-3</v>
      </c>
    </row>
    <row r="86" spans="1:6">
      <c r="A86" s="51" t="s">
        <v>26</v>
      </c>
      <c r="B86" s="56">
        <v>12478529</v>
      </c>
      <c r="C86" s="52">
        <v>126864</v>
      </c>
      <c r="D86" s="52">
        <v>220948</v>
      </c>
      <c r="E86" s="54">
        <v>300000</v>
      </c>
      <c r="F86" s="55">
        <v>1.0549829016354373E-2</v>
      </c>
    </row>
    <row r="87" spans="1:6">
      <c r="A87" s="51" t="s">
        <v>27</v>
      </c>
      <c r="B87" s="56">
        <v>12505272</v>
      </c>
      <c r="C87" s="52">
        <v>26743</v>
      </c>
      <c r="D87" s="52">
        <v>247691</v>
      </c>
      <c r="E87" s="54">
        <v>400000</v>
      </c>
      <c r="F87" s="55">
        <v>1.3594186788903784E-2</v>
      </c>
    </row>
    <row r="88" spans="1:6">
      <c r="A88" s="51" t="s">
        <v>183</v>
      </c>
      <c r="B88" s="56">
        <v>12495167</v>
      </c>
      <c r="C88" s="52">
        <v>-10105</v>
      </c>
      <c r="D88" s="52">
        <v>237586</v>
      </c>
      <c r="E88" s="54">
        <v>500000</v>
      </c>
      <c r="F88" s="55">
        <v>1.842937223532104E-2</v>
      </c>
    </row>
    <row r="89" spans="1:6">
      <c r="A89" s="51" t="s">
        <v>184</v>
      </c>
      <c r="B89" s="56">
        <v>12515338</v>
      </c>
      <c r="C89" s="52">
        <v>20171</v>
      </c>
      <c r="D89" s="52">
        <v>257757</v>
      </c>
      <c r="E89" s="54">
        <v>600000</v>
      </c>
      <c r="F89" s="55">
        <v>1.9942910818078863E-2</v>
      </c>
    </row>
    <row r="90" spans="1:6">
      <c r="A90" s="51" t="s">
        <v>185</v>
      </c>
      <c r="B90" s="56">
        <v>12550854</v>
      </c>
      <c r="C90" s="52">
        <v>35516</v>
      </c>
      <c r="D90" s="52">
        <v>293273</v>
      </c>
      <c r="E90" s="54">
        <v>700000</v>
      </c>
      <c r="F90" s="55">
        <v>2.2877565485585727E-2</v>
      </c>
    </row>
    <row r="91" spans="1:6">
      <c r="A91" s="51" t="s">
        <v>186</v>
      </c>
      <c r="B91" s="56">
        <v>12597254</v>
      </c>
      <c r="C91" s="52">
        <v>46400</v>
      </c>
      <c r="D91" s="52">
        <v>339673</v>
      </c>
      <c r="E91" s="54">
        <v>800000</v>
      </c>
      <c r="F91" s="55">
        <v>3.0048821874240517E-2</v>
      </c>
    </row>
    <row r="92" spans="1:6">
      <c r="A92" s="51" t="s">
        <v>187</v>
      </c>
      <c r="B92" s="56">
        <v>12683727</v>
      </c>
      <c r="C92" s="52">
        <v>86473</v>
      </c>
      <c r="D92" s="52">
        <v>426146</v>
      </c>
      <c r="E92" s="54">
        <v>900000</v>
      </c>
      <c r="F92" s="55">
        <v>2.9244179804811088E-2</v>
      </c>
    </row>
    <row r="93" spans="1:6">
      <c r="A93" s="51" t="s">
        <v>188</v>
      </c>
      <c r="B93" s="56">
        <v>12737398</v>
      </c>
      <c r="C93" s="52">
        <v>53671</v>
      </c>
      <c r="D93" s="52">
        <v>479817</v>
      </c>
      <c r="E93" s="54">
        <v>1000000</v>
      </c>
      <c r="F93" s="55">
        <v>2.4947110696220465E-2</v>
      </c>
    </row>
    <row r="94" spans="1:6">
      <c r="A94" s="51" t="s">
        <v>189</v>
      </c>
      <c r="B94" s="56">
        <v>12871388</v>
      </c>
      <c r="C94" s="52">
        <v>133990</v>
      </c>
      <c r="D94" s="52">
        <v>613807</v>
      </c>
      <c r="E94" s="54">
        <v>1100000</v>
      </c>
      <c r="F94" s="55">
        <v>3.2791733806938117E-2</v>
      </c>
    </row>
    <row r="95" spans="1:6">
      <c r="A95" s="51" t="s">
        <v>190</v>
      </c>
      <c r="B95" s="56">
        <v>12632877</v>
      </c>
      <c r="C95" s="52">
        <v>-238511</v>
      </c>
      <c r="D95" s="52">
        <v>375296</v>
      </c>
      <c r="E95" s="54">
        <v>1200000</v>
      </c>
      <c r="F95" s="55">
        <v>3.0617460329244395E-2</v>
      </c>
    </row>
    <row r="96" spans="1:6">
      <c r="A96" s="51" t="s">
        <v>28</v>
      </c>
      <c r="B96" s="56">
        <v>12697125</v>
      </c>
      <c r="C96" s="52">
        <v>64248</v>
      </c>
      <c r="D96" s="52">
        <v>64248</v>
      </c>
      <c r="E96" s="54">
        <v>100000</v>
      </c>
      <c r="F96" s="55">
        <v>3.2790385553928658E-2</v>
      </c>
    </row>
    <row r="97" spans="1:6">
      <c r="A97" s="51" t="s">
        <v>29</v>
      </c>
      <c r="B97" s="56">
        <v>12788890</v>
      </c>
      <c r="C97" s="52">
        <v>91765</v>
      </c>
      <c r="D97" s="52">
        <v>156013</v>
      </c>
      <c r="E97" s="54">
        <v>200000</v>
      </c>
      <c r="F97" s="55">
        <v>3.5398061718804774E-2</v>
      </c>
    </row>
    <row r="98" spans="1:6">
      <c r="A98" s="51" t="s">
        <v>30</v>
      </c>
      <c r="B98" s="56">
        <v>12799019</v>
      </c>
      <c r="C98" s="52">
        <v>10129</v>
      </c>
      <c r="D98" s="52">
        <v>166142</v>
      </c>
      <c r="E98" s="54">
        <v>300000</v>
      </c>
      <c r="F98" s="55">
        <v>2.5683315717742072E-2</v>
      </c>
    </row>
    <row r="99" spans="1:6">
      <c r="A99" s="51" t="s">
        <v>31</v>
      </c>
      <c r="B99" s="56">
        <v>12852756</v>
      </c>
      <c r="C99" s="52">
        <v>53737</v>
      </c>
      <c r="D99" s="52">
        <v>219879</v>
      </c>
      <c r="E99" s="54">
        <v>400000</v>
      </c>
      <c r="F99" s="55">
        <v>2.7787000554646113E-2</v>
      </c>
    </row>
    <row r="100" spans="1:6">
      <c r="A100" s="51" t="s">
        <v>191</v>
      </c>
      <c r="B100" s="56">
        <v>12884166</v>
      </c>
      <c r="C100" s="52">
        <v>31410</v>
      </c>
      <c r="D100" s="52">
        <v>251289</v>
      </c>
      <c r="E100" s="54">
        <v>500000</v>
      </c>
      <c r="F100" s="55">
        <v>3.1131956859800303E-2</v>
      </c>
    </row>
    <row r="101" spans="1:6">
      <c r="A101" s="51" t="s">
        <v>192</v>
      </c>
      <c r="B101" s="56">
        <v>12911021</v>
      </c>
      <c r="C101" s="52">
        <v>26855</v>
      </c>
      <c r="D101" s="52">
        <v>278144</v>
      </c>
      <c r="E101" s="54">
        <v>600000</v>
      </c>
      <c r="F101" s="55">
        <v>3.1615846092210909E-2</v>
      </c>
    </row>
    <row r="102" spans="1:6">
      <c r="A102" s="51" t="s">
        <v>193</v>
      </c>
      <c r="B102" s="56">
        <v>12904401</v>
      </c>
      <c r="C102" s="52">
        <v>-6620</v>
      </c>
      <c r="D102" s="52">
        <v>271524</v>
      </c>
      <c r="E102" s="54">
        <v>700000</v>
      </c>
      <c r="F102" s="55">
        <v>2.8169158847676901E-2</v>
      </c>
    </row>
    <row r="103" spans="1:6">
      <c r="A103" s="51" t="s">
        <v>194</v>
      </c>
      <c r="B103" s="56">
        <v>13014610</v>
      </c>
      <c r="C103" s="52">
        <v>110209</v>
      </c>
      <c r="D103" s="52">
        <v>381733</v>
      </c>
      <c r="E103" s="54">
        <v>800000</v>
      </c>
      <c r="F103" s="55">
        <v>3.3130712455269995E-2</v>
      </c>
    </row>
    <row r="104" spans="1:6">
      <c r="A104" s="51" t="s">
        <v>195</v>
      </c>
      <c r="B104" s="56">
        <v>13114254</v>
      </c>
      <c r="C104" s="52">
        <v>99644</v>
      </c>
      <c r="D104" s="52">
        <v>481377</v>
      </c>
      <c r="E104" s="54">
        <v>900000</v>
      </c>
      <c r="F104" s="55">
        <v>3.3943256583810033E-2</v>
      </c>
    </row>
    <row r="105" spans="1:6">
      <c r="A105" s="51" t="s">
        <v>196</v>
      </c>
      <c r="B105" s="56">
        <v>13234501</v>
      </c>
      <c r="C105" s="52">
        <v>120247</v>
      </c>
      <c r="D105" s="52">
        <v>601624</v>
      </c>
      <c r="E105" s="54">
        <v>1000000</v>
      </c>
      <c r="F105" s="55">
        <v>3.9027044613036299E-2</v>
      </c>
    </row>
    <row r="106" spans="1:6">
      <c r="A106" s="51" t="s">
        <v>197</v>
      </c>
      <c r="B106" s="56">
        <v>13327162</v>
      </c>
      <c r="C106" s="52">
        <v>92661</v>
      </c>
      <c r="D106" s="52">
        <v>694285</v>
      </c>
      <c r="E106" s="54">
        <v>1100000</v>
      </c>
      <c r="F106" s="55">
        <v>3.5409856341833468E-2</v>
      </c>
    </row>
    <row r="107" spans="1:6">
      <c r="A107" s="51" t="s">
        <v>198</v>
      </c>
      <c r="B107" s="56">
        <v>13061565</v>
      </c>
      <c r="C107" s="52">
        <v>-265597</v>
      </c>
      <c r="D107" s="52">
        <v>428688</v>
      </c>
      <c r="E107" s="54">
        <v>1200000</v>
      </c>
      <c r="F107" s="55">
        <v>3.3934312825178337E-2</v>
      </c>
    </row>
    <row r="108" spans="1:6">
      <c r="A108" s="51" t="s">
        <v>32</v>
      </c>
      <c r="B108" s="56">
        <v>13174495</v>
      </c>
      <c r="C108" s="52">
        <v>112930</v>
      </c>
      <c r="D108" s="52">
        <v>112930</v>
      </c>
      <c r="E108" s="54">
        <v>100000</v>
      </c>
      <c r="F108" s="55">
        <v>3.7596700040363418E-2</v>
      </c>
    </row>
    <row r="109" spans="1:6">
      <c r="A109" s="51" t="s">
        <v>33</v>
      </c>
      <c r="B109" s="56">
        <v>13285285</v>
      </c>
      <c r="C109" s="52">
        <v>110790</v>
      </c>
      <c r="D109" s="52">
        <v>223720</v>
      </c>
      <c r="E109" s="54">
        <v>200000</v>
      </c>
      <c r="F109" s="55">
        <v>3.8814549190743008E-2</v>
      </c>
    </row>
    <row r="110" spans="1:6">
      <c r="A110" s="51" t="s">
        <v>34</v>
      </c>
      <c r="B110" s="56">
        <v>13392387</v>
      </c>
      <c r="C110" s="52">
        <v>107102</v>
      </c>
      <c r="D110" s="52">
        <v>330822</v>
      </c>
      <c r="E110" s="54">
        <v>300000</v>
      </c>
      <c r="F110" s="55">
        <v>4.6360428092184325E-2</v>
      </c>
    </row>
    <row r="111" spans="1:6">
      <c r="A111" s="51" t="s">
        <v>35</v>
      </c>
      <c r="B111" s="56">
        <v>13402509</v>
      </c>
      <c r="C111" s="52">
        <v>10122</v>
      </c>
      <c r="D111" s="52">
        <v>340944</v>
      </c>
      <c r="E111" s="54">
        <v>400000</v>
      </c>
      <c r="F111" s="55">
        <v>4.277316086915528E-2</v>
      </c>
    </row>
    <row r="112" spans="1:6">
      <c r="A112" s="51" t="s">
        <v>199</v>
      </c>
      <c r="B112" s="56">
        <v>13486515</v>
      </c>
      <c r="C112" s="52">
        <v>84006</v>
      </c>
      <c r="D112" s="52">
        <v>424950</v>
      </c>
      <c r="E112" s="54">
        <v>500000</v>
      </c>
      <c r="F112" s="55">
        <v>4.6751105193770348E-2</v>
      </c>
    </row>
    <row r="113" spans="1:6">
      <c r="A113" s="51" t="s">
        <v>200</v>
      </c>
      <c r="B113" s="56">
        <v>13550640</v>
      </c>
      <c r="C113" s="52">
        <v>64125</v>
      </c>
      <c r="D113" s="52">
        <v>489075</v>
      </c>
      <c r="E113" s="54">
        <v>600000</v>
      </c>
      <c r="F113" s="55">
        <v>4.9540543695188788E-2</v>
      </c>
    </row>
    <row r="114" spans="1:6">
      <c r="A114" s="51" t="s">
        <v>201</v>
      </c>
      <c r="B114" s="56">
        <v>13604538</v>
      </c>
      <c r="C114" s="52">
        <v>53898</v>
      </c>
      <c r="D114" s="52">
        <v>542973</v>
      </c>
      <c r="E114" s="54">
        <v>700000</v>
      </c>
      <c r="F114" s="55">
        <v>5.4255676028666544E-2</v>
      </c>
    </row>
    <row r="115" spans="1:6">
      <c r="A115" s="51" t="s">
        <v>202</v>
      </c>
      <c r="B115" s="56">
        <v>13676931</v>
      </c>
      <c r="C115" s="52">
        <v>72393</v>
      </c>
      <c r="D115" s="52">
        <v>615366</v>
      </c>
      <c r="E115" s="54">
        <v>800000</v>
      </c>
      <c r="F115" s="55">
        <v>5.0890576052605496E-2</v>
      </c>
    </row>
    <row r="116" spans="1:6">
      <c r="A116" s="51" t="s">
        <v>203</v>
      </c>
      <c r="B116" s="56">
        <v>13756687</v>
      </c>
      <c r="C116" s="52">
        <v>79756</v>
      </c>
      <c r="D116" s="52">
        <v>695122</v>
      </c>
      <c r="E116" s="54">
        <v>900000</v>
      </c>
      <c r="F116" s="55">
        <v>4.8987384261430345E-2</v>
      </c>
    </row>
    <row r="117" spans="1:6">
      <c r="A117" s="51" t="s">
        <v>204</v>
      </c>
      <c r="B117" s="56">
        <v>13894328</v>
      </c>
      <c r="C117" s="52">
        <v>137641</v>
      </c>
      <c r="D117" s="52">
        <v>832763</v>
      </c>
      <c r="E117" s="54">
        <v>1000000</v>
      </c>
      <c r="F117" s="55">
        <v>4.9856583183604641E-2</v>
      </c>
    </row>
    <row r="118" spans="1:6">
      <c r="A118" s="51" t="s">
        <v>205</v>
      </c>
      <c r="B118" s="56">
        <v>13981314</v>
      </c>
      <c r="C118" s="52">
        <v>86986</v>
      </c>
      <c r="D118" s="52">
        <v>919749</v>
      </c>
      <c r="E118" s="54">
        <v>1100000</v>
      </c>
      <c r="F118" s="55">
        <v>4.908411858428674E-2</v>
      </c>
    </row>
    <row r="119" spans="1:6">
      <c r="A119" s="51" t="s">
        <v>206</v>
      </c>
      <c r="B119" s="56">
        <v>13678492</v>
      </c>
      <c r="C119" s="52">
        <v>-302822</v>
      </c>
      <c r="D119" s="52">
        <v>616927</v>
      </c>
      <c r="E119" s="54">
        <v>1200000</v>
      </c>
      <c r="F119" s="55">
        <v>4.7232242078188991E-2</v>
      </c>
    </row>
    <row r="120" spans="1:6">
      <c r="A120" s="51" t="s">
        <v>36</v>
      </c>
      <c r="B120" s="56">
        <v>13794601</v>
      </c>
      <c r="C120" s="52">
        <v>116109</v>
      </c>
      <c r="D120" s="52">
        <v>116109</v>
      </c>
      <c r="E120" s="54">
        <v>100000</v>
      </c>
      <c r="F120" s="55">
        <v>4.7068673220491464E-2</v>
      </c>
    </row>
    <row r="121" spans="1:6">
      <c r="A121" s="51" t="s">
        <v>37</v>
      </c>
      <c r="B121" s="56">
        <v>13908701</v>
      </c>
      <c r="C121" s="52">
        <v>114100</v>
      </c>
      <c r="D121" s="52">
        <v>230209</v>
      </c>
      <c r="E121" s="54">
        <v>200000</v>
      </c>
      <c r="F121" s="55">
        <v>4.6925301188495361E-2</v>
      </c>
    </row>
    <row r="122" spans="1:6">
      <c r="A122" s="51" t="s">
        <v>38</v>
      </c>
      <c r="B122" s="56">
        <v>13973905</v>
      </c>
      <c r="C122" s="52">
        <v>65204</v>
      </c>
      <c r="D122" s="52">
        <v>295413</v>
      </c>
      <c r="E122" s="54">
        <v>300000</v>
      </c>
      <c r="F122" s="55">
        <v>4.3421534936229023E-2</v>
      </c>
    </row>
    <row r="123" spans="1:6">
      <c r="A123" s="51" t="s">
        <v>39</v>
      </c>
      <c r="B123" s="56">
        <v>14043649</v>
      </c>
      <c r="C123" s="52">
        <v>69744</v>
      </c>
      <c r="D123" s="52">
        <v>365157</v>
      </c>
      <c r="E123" s="54">
        <v>400000</v>
      </c>
      <c r="F123" s="55">
        <v>4.7837311655601233E-2</v>
      </c>
    </row>
    <row r="124" spans="1:6">
      <c r="A124" s="51" t="s">
        <v>207</v>
      </c>
      <c r="B124" s="56">
        <v>14072151</v>
      </c>
      <c r="C124" s="52">
        <v>28502</v>
      </c>
      <c r="D124" s="52">
        <v>393659</v>
      </c>
      <c r="E124" s="54">
        <v>500000</v>
      </c>
      <c r="F124" s="55">
        <v>4.3423820015771275E-2</v>
      </c>
    </row>
    <row r="125" spans="1:6">
      <c r="A125" s="51" t="s">
        <v>208</v>
      </c>
      <c r="B125" s="56">
        <v>14089092</v>
      </c>
      <c r="C125" s="52">
        <v>16941</v>
      </c>
      <c r="D125" s="52">
        <v>410600</v>
      </c>
      <c r="E125" s="54">
        <v>600000</v>
      </c>
      <c r="F125" s="55">
        <v>3.9736278138892356E-2</v>
      </c>
    </row>
    <row r="126" spans="1:6">
      <c r="A126" s="51" t="s">
        <v>209</v>
      </c>
      <c r="B126" s="56">
        <v>14156216</v>
      </c>
      <c r="C126" s="52">
        <v>67124</v>
      </c>
      <c r="D126" s="52">
        <v>477724</v>
      </c>
      <c r="E126" s="54">
        <v>700000</v>
      </c>
      <c r="F126" s="55">
        <v>4.055102789966103E-2</v>
      </c>
    </row>
    <row r="127" spans="1:6">
      <c r="A127" s="51" t="s">
        <v>60</v>
      </c>
      <c r="B127" s="56">
        <v>14224297</v>
      </c>
      <c r="C127" s="52">
        <v>68081</v>
      </c>
      <c r="D127" s="52">
        <v>545805</v>
      </c>
      <c r="E127" s="54">
        <v>800000</v>
      </c>
      <c r="F127" s="55">
        <v>4.0021112923652291E-2</v>
      </c>
    </row>
    <row r="128" spans="1:6">
      <c r="A128" s="51" t="s">
        <v>61</v>
      </c>
      <c r="B128" s="56">
        <v>14283377</v>
      </c>
      <c r="C128" s="52">
        <v>59080</v>
      </c>
      <c r="D128" s="52">
        <v>604885</v>
      </c>
      <c r="E128" s="54">
        <v>900000</v>
      </c>
      <c r="F128" s="55">
        <v>3.8286107694389004E-2</v>
      </c>
    </row>
    <row r="129" spans="1:6">
      <c r="A129" s="51" t="s">
        <v>62</v>
      </c>
      <c r="B129" s="56">
        <v>14441717</v>
      </c>
      <c r="C129" s="52">
        <v>158340</v>
      </c>
      <c r="D129" s="52">
        <v>763225</v>
      </c>
      <c r="E129" s="54">
        <v>1000000</v>
      </c>
      <c r="F129" s="55">
        <v>3.9396579669056297E-2</v>
      </c>
    </row>
    <row r="130" spans="1:6">
      <c r="A130" s="51" t="s">
        <v>63</v>
      </c>
      <c r="B130" s="56">
        <v>14539497</v>
      </c>
      <c r="C130" s="52">
        <v>97780</v>
      </c>
      <c r="D130" s="52">
        <v>861005</v>
      </c>
      <c r="E130" s="54">
        <v>1100000</v>
      </c>
      <c r="F130" s="55">
        <v>3.9923500752504282E-2</v>
      </c>
    </row>
    <row r="131" spans="1:6">
      <c r="A131" s="51" t="s">
        <v>64</v>
      </c>
      <c r="B131" s="56">
        <v>14207706</v>
      </c>
      <c r="C131" s="52">
        <v>-331791</v>
      </c>
      <c r="D131" s="52">
        <v>529214</v>
      </c>
      <c r="E131" s="54">
        <v>1200000</v>
      </c>
      <c r="F131" s="55">
        <v>3.8689498813173184E-2</v>
      </c>
    </row>
    <row r="132" spans="1:6">
      <c r="A132" s="51" t="s">
        <v>40</v>
      </c>
      <c r="B132" s="56">
        <v>14315318</v>
      </c>
      <c r="C132" s="52">
        <v>107612</v>
      </c>
      <c r="D132" s="52">
        <v>107612</v>
      </c>
      <c r="E132" s="54">
        <v>100000</v>
      </c>
      <c r="F132" s="55">
        <v>3.7747884117851571E-2</v>
      </c>
    </row>
    <row r="133" spans="1:6">
      <c r="A133" s="51" t="s">
        <v>41</v>
      </c>
      <c r="B133" s="56">
        <v>14396101</v>
      </c>
      <c r="C133" s="52">
        <v>80783</v>
      </c>
      <c r="D133" s="52">
        <v>188395</v>
      </c>
      <c r="E133" s="54">
        <v>200000</v>
      </c>
      <c r="F133" s="55">
        <v>3.5042812409296964E-2</v>
      </c>
    </row>
    <row r="134" spans="1:6">
      <c r="A134" s="51" t="s">
        <v>42</v>
      </c>
      <c r="B134" s="56">
        <v>14400376</v>
      </c>
      <c r="C134" s="52">
        <v>4275</v>
      </c>
      <c r="D134" s="52">
        <v>192670</v>
      </c>
      <c r="E134" s="54">
        <v>300000</v>
      </c>
      <c r="F134" s="55">
        <v>3.0519099707633668E-2</v>
      </c>
    </row>
    <row r="135" spans="1:6">
      <c r="A135" s="51" t="s">
        <v>43</v>
      </c>
      <c r="B135" s="56">
        <v>14480066</v>
      </c>
      <c r="C135" s="52">
        <v>79690</v>
      </c>
      <c r="D135" s="52">
        <v>272360</v>
      </c>
      <c r="E135" s="54">
        <v>400000</v>
      </c>
      <c r="F135" s="55">
        <v>3.1075755311173126E-2</v>
      </c>
    </row>
    <row r="136" spans="1:6">
      <c r="A136" s="51" t="s">
        <v>65</v>
      </c>
      <c r="B136" s="56">
        <v>14443848</v>
      </c>
      <c r="C136" s="52">
        <v>-36218</v>
      </c>
      <c r="D136" s="52">
        <v>236142</v>
      </c>
      <c r="E136" s="54">
        <v>500000</v>
      </c>
      <c r="F136" s="55">
        <v>2.6413659148484037E-2</v>
      </c>
    </row>
    <row r="137" spans="1:6">
      <c r="A137" s="51" t="s">
        <v>66</v>
      </c>
      <c r="B137" s="56">
        <v>14472908</v>
      </c>
      <c r="C137" s="52">
        <v>29060</v>
      </c>
      <c r="D137" s="52">
        <v>265202</v>
      </c>
      <c r="E137" s="54">
        <v>600000</v>
      </c>
      <c r="F137" s="55">
        <v>2.7242067835173467E-2</v>
      </c>
    </row>
    <row r="138" spans="1:6">
      <c r="A138" s="51" t="s">
        <v>67</v>
      </c>
      <c r="B138" s="56">
        <v>14483011</v>
      </c>
      <c r="C138" s="52">
        <v>10103</v>
      </c>
      <c r="D138" s="52">
        <v>275305</v>
      </c>
      <c r="E138" s="54">
        <v>700000</v>
      </c>
      <c r="F138" s="55">
        <v>2.308491195669804E-2</v>
      </c>
    </row>
    <row r="139" spans="1:6">
      <c r="A139" s="51" t="s">
        <v>68</v>
      </c>
      <c r="B139" s="56">
        <v>14460993</v>
      </c>
      <c r="C139" s="52">
        <v>-22018</v>
      </c>
      <c r="D139" s="52">
        <v>253287</v>
      </c>
      <c r="E139" s="54">
        <v>800000</v>
      </c>
      <c r="F139" s="55">
        <v>1.6640259972074523E-2</v>
      </c>
    </row>
    <row r="140" spans="1:6">
      <c r="A140" s="51" t="s">
        <v>69</v>
      </c>
      <c r="B140" s="56">
        <v>14526347</v>
      </c>
      <c r="C140" s="52">
        <v>65354</v>
      </c>
      <c r="D140" s="52">
        <v>318641</v>
      </c>
      <c r="E140" s="54">
        <v>900000</v>
      </c>
      <c r="F140" s="55">
        <v>1.7010683117864911E-2</v>
      </c>
    </row>
    <row r="141" spans="1:6">
      <c r="A141" s="51" t="s">
        <v>70</v>
      </c>
      <c r="B141" s="56">
        <v>14564570</v>
      </c>
      <c r="C141" s="52">
        <v>38223</v>
      </c>
      <c r="D141" s="52">
        <v>356864</v>
      </c>
      <c r="E141" s="54">
        <v>1000000</v>
      </c>
      <c r="F141" s="55">
        <v>8.5068139750972271E-3</v>
      </c>
    </row>
    <row r="142" spans="1:6">
      <c r="A142" s="51" t="s">
        <v>71</v>
      </c>
      <c r="B142" s="56">
        <v>14505253</v>
      </c>
      <c r="C142" s="52">
        <v>-59317</v>
      </c>
      <c r="D142" s="52">
        <v>297547</v>
      </c>
      <c r="E142" s="54">
        <v>1100000</v>
      </c>
      <c r="F142" s="55">
        <v>-2.3552396620047933E-3</v>
      </c>
    </row>
    <row r="143" spans="1:6">
      <c r="A143" s="51" t="s">
        <v>72</v>
      </c>
      <c r="B143" s="56">
        <v>14178117</v>
      </c>
      <c r="C143" s="52">
        <v>-327136</v>
      </c>
      <c r="D143" s="52">
        <v>-29589</v>
      </c>
      <c r="E143" s="54">
        <v>1200000</v>
      </c>
      <c r="F143" s="55">
        <v>-2.0826022160086444E-3</v>
      </c>
    </row>
    <row r="144" spans="1:6">
      <c r="A144" s="51" t="s">
        <v>44</v>
      </c>
      <c r="B144" s="56">
        <v>14073102</v>
      </c>
      <c r="C144" s="52">
        <v>-105015</v>
      </c>
      <c r="D144" s="52">
        <v>-105015</v>
      </c>
      <c r="E144" s="54">
        <v>100000</v>
      </c>
      <c r="F144" s="55">
        <v>-1.6920057242179376E-2</v>
      </c>
    </row>
    <row r="145" spans="1:6">
      <c r="A145" s="51" t="s">
        <v>45</v>
      </c>
      <c r="B145" s="56">
        <v>14026501</v>
      </c>
      <c r="C145" s="52">
        <v>-46601</v>
      </c>
      <c r="D145" s="52">
        <v>-151616</v>
      </c>
      <c r="E145" s="54">
        <v>200000</v>
      </c>
      <c r="F145" s="55">
        <v>-2.5673618155360289E-2</v>
      </c>
    </row>
    <row r="146" spans="1:6">
      <c r="A146" s="51" t="s">
        <v>46</v>
      </c>
      <c r="B146" s="56">
        <v>14039826</v>
      </c>
      <c r="C146" s="52">
        <v>13325</v>
      </c>
      <c r="D146" s="52">
        <v>-138291</v>
      </c>
      <c r="E146" s="54">
        <v>300000</v>
      </c>
      <c r="F146" s="55">
        <v>-2.5037540686437598E-2</v>
      </c>
    </row>
    <row r="147" spans="1:6">
      <c r="A147" s="51" t="s">
        <v>47</v>
      </c>
      <c r="B147" s="56">
        <v>13979608</v>
      </c>
      <c r="C147" s="52">
        <v>-60218</v>
      </c>
      <c r="D147" s="52">
        <v>-198509</v>
      </c>
      <c r="E147" s="54">
        <v>400000</v>
      </c>
      <c r="F147" s="55">
        <v>-3.4561859041250198E-2</v>
      </c>
    </row>
    <row r="148" spans="1:6">
      <c r="A148" s="51" t="s">
        <v>73</v>
      </c>
      <c r="B148" s="56">
        <v>13868132</v>
      </c>
      <c r="C148" s="52">
        <v>-111476</v>
      </c>
      <c r="D148" s="52">
        <v>-309985</v>
      </c>
      <c r="E148" s="54">
        <v>500000</v>
      </c>
      <c r="F148" s="55">
        <v>-3.9858907404730415E-2</v>
      </c>
    </row>
    <row r="149" spans="1:6">
      <c r="A149" s="51" t="s">
        <v>74</v>
      </c>
      <c r="B149" s="56">
        <v>13871175</v>
      </c>
      <c r="C149" s="52">
        <v>3043</v>
      </c>
      <c r="D149" s="52">
        <v>-306942</v>
      </c>
      <c r="E149" s="54">
        <v>600000</v>
      </c>
      <c r="F149" s="55">
        <v>-4.157650971041893E-2</v>
      </c>
    </row>
    <row r="150" spans="1:6">
      <c r="A150" s="51" t="s">
        <v>75</v>
      </c>
      <c r="B150" s="56">
        <v>13887498</v>
      </c>
      <c r="C150" s="52">
        <v>16323</v>
      </c>
      <c r="D150" s="52">
        <v>-290619</v>
      </c>
      <c r="E150" s="54">
        <v>700000</v>
      </c>
      <c r="F150" s="55">
        <v>-4.1118038231138576E-2</v>
      </c>
    </row>
    <row r="151" spans="1:6">
      <c r="A151" s="51" t="s">
        <v>76</v>
      </c>
      <c r="B151" s="56">
        <v>13918843</v>
      </c>
      <c r="C151" s="52">
        <v>31345</v>
      </c>
      <c r="D151" s="52">
        <v>-259274</v>
      </c>
      <c r="E151" s="54">
        <v>800000</v>
      </c>
      <c r="F151" s="55">
        <v>-3.7490509814920747E-2</v>
      </c>
    </row>
    <row r="152" spans="1:6">
      <c r="A152" s="51" t="s">
        <v>77</v>
      </c>
      <c r="B152" s="56">
        <v>13992494</v>
      </c>
      <c r="C152" s="52">
        <v>73651</v>
      </c>
      <c r="D152" s="52">
        <v>-185623</v>
      </c>
      <c r="E152" s="54">
        <v>900000</v>
      </c>
      <c r="F152" s="55">
        <v>-3.6750671039319061E-2</v>
      </c>
    </row>
    <row r="153" spans="1:6">
      <c r="A153" s="51" t="s">
        <v>78</v>
      </c>
      <c r="B153" s="56">
        <v>14073749</v>
      </c>
      <c r="C153" s="52">
        <v>81255</v>
      </c>
      <c r="D153" s="52">
        <v>-104368</v>
      </c>
      <c r="E153" s="54">
        <v>1000000</v>
      </c>
      <c r="F153" s="55">
        <v>-3.3699656083221119E-2</v>
      </c>
    </row>
    <row r="154" spans="1:6">
      <c r="A154" s="51" t="s">
        <v>79</v>
      </c>
      <c r="B154" s="56">
        <v>14192197</v>
      </c>
      <c r="C154" s="52">
        <v>118448</v>
      </c>
      <c r="D154" s="52">
        <v>14080</v>
      </c>
      <c r="E154" s="54">
        <v>1100000</v>
      </c>
      <c r="F154" s="55">
        <v>-2.1582250237207168E-2</v>
      </c>
    </row>
    <row r="155" spans="1:6">
      <c r="A155" s="51" t="s">
        <v>80</v>
      </c>
      <c r="B155" s="56">
        <v>14006404</v>
      </c>
      <c r="C155" s="52">
        <v>-185793</v>
      </c>
      <c r="D155" s="52">
        <v>-171713</v>
      </c>
      <c r="E155" s="54">
        <v>1200000</v>
      </c>
      <c r="F155" s="55">
        <v>-1.2111128720407649E-2</v>
      </c>
    </row>
    <row r="156" spans="1:6">
      <c r="A156" s="51" t="s">
        <v>48</v>
      </c>
      <c r="B156" s="56">
        <v>14076279</v>
      </c>
      <c r="C156" s="52">
        <v>69875</v>
      </c>
      <c r="D156" s="52">
        <v>69875</v>
      </c>
      <c r="E156" s="54">
        <v>100000</v>
      </c>
      <c r="F156" s="55">
        <v>2.2574980270873013E-4</v>
      </c>
    </row>
    <row r="157" spans="1:6">
      <c r="A157" s="51" t="s">
        <v>49</v>
      </c>
      <c r="B157" s="56">
        <v>14204647</v>
      </c>
      <c r="C157" s="52">
        <v>128368</v>
      </c>
      <c r="D157" s="52">
        <v>198243</v>
      </c>
      <c r="E157" s="54">
        <v>200000</v>
      </c>
      <c r="F157" s="55">
        <v>1.2700672819258241E-2</v>
      </c>
    </row>
    <row r="158" spans="1:6">
      <c r="A158" s="51" t="s">
        <v>50</v>
      </c>
      <c r="B158" s="56">
        <v>14341056</v>
      </c>
      <c r="C158" s="52">
        <v>136409</v>
      </c>
      <c r="D158" s="52">
        <v>334652</v>
      </c>
      <c r="E158" s="54">
        <v>300000</v>
      </c>
      <c r="F158" s="55">
        <v>2.1455394105311498E-2</v>
      </c>
    </row>
    <row r="159" spans="1:6">
      <c r="A159" s="51" t="s">
        <v>51</v>
      </c>
      <c r="B159" s="56">
        <v>14408942</v>
      </c>
      <c r="C159" s="52">
        <v>67886</v>
      </c>
      <c r="D159" s="52">
        <v>402538</v>
      </c>
      <c r="E159" s="54">
        <v>400000</v>
      </c>
      <c r="F159" s="55">
        <v>3.0711447702968409E-2</v>
      </c>
    </row>
    <row r="160" spans="1:6">
      <c r="A160" s="51" t="s">
        <v>81</v>
      </c>
      <c r="B160" s="56">
        <v>14433952</v>
      </c>
      <c r="C160" s="52">
        <v>25010</v>
      </c>
      <c r="D160" s="52">
        <v>427548</v>
      </c>
      <c r="E160" s="54">
        <v>500000</v>
      </c>
      <c r="F160" s="55">
        <v>4.0800015459904859E-2</v>
      </c>
    </row>
    <row r="161" spans="1:6">
      <c r="A161" s="51" t="s">
        <v>82</v>
      </c>
      <c r="B161" s="56">
        <v>14480255</v>
      </c>
      <c r="C161" s="52">
        <v>46303</v>
      </c>
      <c r="D161" s="52">
        <v>473851</v>
      </c>
      <c r="E161" s="54">
        <v>600000</v>
      </c>
      <c r="F161" s="55">
        <v>4.3909762511106676E-2</v>
      </c>
    </row>
    <row r="162" spans="1:6">
      <c r="A162" s="51" t="s">
        <v>83</v>
      </c>
      <c r="B162" s="56">
        <v>14518395</v>
      </c>
      <c r="C162" s="52">
        <v>38140</v>
      </c>
      <c r="D162" s="52">
        <v>511991</v>
      </c>
      <c r="E162" s="54">
        <v>700000</v>
      </c>
      <c r="F162" s="55">
        <v>4.5429133455140658E-2</v>
      </c>
    </row>
    <row r="163" spans="1:6">
      <c r="A163" s="51" t="s">
        <v>84</v>
      </c>
      <c r="B163" s="56">
        <v>14593979</v>
      </c>
      <c r="C163" s="52">
        <v>75584</v>
      </c>
      <c r="D163" s="52">
        <v>587575</v>
      </c>
      <c r="E163" s="54">
        <v>800000</v>
      </c>
      <c r="F163" s="55">
        <v>4.8505181070007009E-2</v>
      </c>
    </row>
    <row r="164" spans="1:6">
      <c r="A164" s="51" t="s">
        <v>85</v>
      </c>
      <c r="B164" s="56">
        <v>14701487</v>
      </c>
      <c r="C164" s="52">
        <v>107508</v>
      </c>
      <c r="D164" s="52">
        <v>695083</v>
      </c>
      <c r="E164" s="54">
        <v>900000</v>
      </c>
      <c r="F164" s="55">
        <v>5.0669523245820303E-2</v>
      </c>
    </row>
    <row r="165" spans="1:6">
      <c r="A165" s="51" t="s">
        <v>86</v>
      </c>
      <c r="B165" s="56">
        <v>14829981</v>
      </c>
      <c r="C165" s="52">
        <v>128494</v>
      </c>
      <c r="D165" s="52">
        <v>823577</v>
      </c>
      <c r="E165" s="54">
        <v>1000000</v>
      </c>
      <c r="F165" s="55">
        <v>5.3733514786998171E-2</v>
      </c>
    </row>
    <row r="166" spans="1:6">
      <c r="A166" s="51" t="s">
        <v>87</v>
      </c>
      <c r="B166" s="56">
        <v>14965625</v>
      </c>
      <c r="C166" s="52">
        <v>135644</v>
      </c>
      <c r="D166" s="52">
        <v>959221</v>
      </c>
      <c r="E166" s="54">
        <v>1100000</v>
      </c>
      <c r="F166" s="55">
        <v>5.4496706887594559E-2</v>
      </c>
    </row>
    <row r="167" spans="1:6">
      <c r="A167" s="51" t="s">
        <v>88</v>
      </c>
      <c r="B167" s="56">
        <v>14738783</v>
      </c>
      <c r="C167" s="52">
        <v>-226842</v>
      </c>
      <c r="D167" s="52">
        <v>732379</v>
      </c>
      <c r="E167" s="54">
        <v>1200000</v>
      </c>
      <c r="F167" s="55">
        <v>5.2288867292418439E-2</v>
      </c>
    </row>
    <row r="168" spans="1:6">
      <c r="A168" s="51" t="s">
        <v>52</v>
      </c>
      <c r="B168" s="56">
        <v>14787440</v>
      </c>
      <c r="C168" s="52">
        <v>48657</v>
      </c>
      <c r="D168" s="52">
        <v>48657</v>
      </c>
      <c r="E168" s="54">
        <v>100000</v>
      </c>
      <c r="F168" s="55">
        <v>5.0521945465843654E-2</v>
      </c>
    </row>
    <row r="169" spans="1:6">
      <c r="A169" s="51" t="s">
        <v>53</v>
      </c>
      <c r="B169" s="56">
        <v>14893818</v>
      </c>
      <c r="C169" s="52">
        <v>106378</v>
      </c>
      <c r="D169" s="52">
        <v>155035</v>
      </c>
      <c r="E169" s="54">
        <v>200000</v>
      </c>
      <c r="F169" s="55">
        <v>4.8517291559586173E-2</v>
      </c>
    </row>
    <row r="170" spans="1:6">
      <c r="A170" s="51" t="s">
        <v>54</v>
      </c>
      <c r="B170" s="56">
        <v>15003502</v>
      </c>
      <c r="C170" s="52">
        <v>109684</v>
      </c>
      <c r="D170" s="52">
        <v>264719</v>
      </c>
      <c r="E170" s="54">
        <v>300000</v>
      </c>
      <c r="F170" s="55">
        <v>4.6192274822718815E-2</v>
      </c>
    </row>
    <row r="171" spans="1:6">
      <c r="A171" s="51" t="s">
        <v>55</v>
      </c>
      <c r="B171" s="56">
        <v>15022588</v>
      </c>
      <c r="C171" s="52">
        <v>19086</v>
      </c>
      <c r="D171" s="52">
        <v>283805</v>
      </c>
      <c r="E171" s="54">
        <v>400000</v>
      </c>
      <c r="F171" s="55">
        <v>4.2587859677691853E-2</v>
      </c>
    </row>
    <row r="172" spans="1:6">
      <c r="A172" s="51" t="s">
        <v>89</v>
      </c>
      <c r="B172" s="56">
        <v>15050810</v>
      </c>
      <c r="C172" s="52">
        <v>28222</v>
      </c>
      <c r="D172" s="52">
        <v>312027</v>
      </c>
      <c r="E172" s="54">
        <v>500000</v>
      </c>
      <c r="F172" s="55">
        <v>4.2736597710731017E-2</v>
      </c>
    </row>
    <row r="173" spans="1:6">
      <c r="A173" s="51" t="s">
        <v>90</v>
      </c>
      <c r="B173" s="56">
        <v>15090360</v>
      </c>
      <c r="C173" s="52">
        <v>39550</v>
      </c>
      <c r="D173" s="52">
        <v>351577</v>
      </c>
      <c r="E173" s="54">
        <v>600000</v>
      </c>
      <c r="F173" s="55">
        <v>4.2133581211104332E-2</v>
      </c>
    </row>
    <row r="174" spans="1:6">
      <c r="A174" s="51" t="s">
        <v>91</v>
      </c>
      <c r="B174" s="56">
        <v>15131332</v>
      </c>
      <c r="C174" s="52">
        <v>40972</v>
      </c>
      <c r="D174" s="52">
        <v>392549</v>
      </c>
      <c r="E174" s="54">
        <v>700000</v>
      </c>
      <c r="F174" s="55">
        <v>4.2217958665541122E-2</v>
      </c>
    </row>
    <row r="175" spans="1:6">
      <c r="A175" s="51" t="s">
        <v>92</v>
      </c>
      <c r="B175" s="56">
        <v>15202180</v>
      </c>
      <c r="C175" s="52">
        <v>70848</v>
      </c>
      <c r="D175" s="52">
        <v>463397</v>
      </c>
      <c r="E175" s="54">
        <v>800000</v>
      </c>
      <c r="F175" s="55">
        <v>4.167478930865931E-2</v>
      </c>
    </row>
    <row r="176" spans="1:6">
      <c r="A176" s="51" t="s">
        <v>93</v>
      </c>
      <c r="B176" s="56">
        <v>15315651</v>
      </c>
      <c r="C176" s="52">
        <v>113471</v>
      </c>
      <c r="D176" s="52">
        <v>576868</v>
      </c>
      <c r="E176" s="54">
        <v>900000</v>
      </c>
      <c r="F176" s="55">
        <v>4.1775638069808885E-2</v>
      </c>
    </row>
    <row r="177" spans="1:6">
      <c r="A177" s="51" t="s">
        <v>94</v>
      </c>
      <c r="B177" s="56">
        <v>15445527</v>
      </c>
      <c r="C177" s="52">
        <v>129876</v>
      </c>
      <c r="D177" s="52">
        <v>706744</v>
      </c>
      <c r="E177" s="54">
        <v>1000000</v>
      </c>
      <c r="F177" s="55">
        <v>4.1506863697263086E-2</v>
      </c>
    </row>
    <row r="178" spans="1:6">
      <c r="A178" s="51" t="s">
        <v>95</v>
      </c>
      <c r="B178" s="56">
        <v>15550167</v>
      </c>
      <c r="C178" s="52">
        <v>104640</v>
      </c>
      <c r="D178" s="52">
        <v>811384</v>
      </c>
      <c r="E178" s="54">
        <v>1100000</v>
      </c>
      <c r="F178" s="55">
        <v>3.9058976821883418E-2</v>
      </c>
    </row>
    <row r="179" spans="1:6">
      <c r="A179" s="51" t="s">
        <v>96</v>
      </c>
      <c r="B179" s="56">
        <v>15350335</v>
      </c>
      <c r="C179" s="52">
        <v>-199832</v>
      </c>
      <c r="D179" s="52">
        <v>611552</v>
      </c>
      <c r="E179" s="54">
        <v>1200000</v>
      </c>
      <c r="F179" s="55">
        <v>4.1492706690912096E-2</v>
      </c>
    </row>
    <row r="180" spans="1:6">
      <c r="A180" s="51" t="s">
        <v>56</v>
      </c>
      <c r="B180" s="56">
        <v>15427859</v>
      </c>
      <c r="C180" s="52">
        <v>77524</v>
      </c>
      <c r="D180" s="52">
        <v>77524</v>
      </c>
      <c r="E180" s="54">
        <v>100000</v>
      </c>
      <c r="F180" s="55">
        <v>4.3308307590766315E-2</v>
      </c>
    </row>
    <row r="181" spans="1:6">
      <c r="A181" s="51" t="s">
        <v>57</v>
      </c>
      <c r="B181" s="56">
        <v>15563594</v>
      </c>
      <c r="C181" s="52">
        <v>135735</v>
      </c>
      <c r="D181" s="52">
        <v>213259</v>
      </c>
      <c r="E181" s="54">
        <v>200000</v>
      </c>
      <c r="F181" s="55">
        <v>4.4970067446775674E-2</v>
      </c>
    </row>
    <row r="182" spans="1:6">
      <c r="A182" s="51" t="s">
        <v>58</v>
      </c>
      <c r="B182" s="56">
        <v>15695679</v>
      </c>
      <c r="C182" s="52">
        <v>132085</v>
      </c>
      <c r="D182" s="52">
        <v>345344</v>
      </c>
      <c r="E182" s="54">
        <v>300000</v>
      </c>
      <c r="F182" s="55">
        <v>4.6134362497502357E-2</v>
      </c>
    </row>
    <row r="183" spans="1:6">
      <c r="A183" s="51" t="s">
        <v>97</v>
      </c>
      <c r="B183" s="56">
        <v>15706159</v>
      </c>
      <c r="C183" s="52">
        <v>10480</v>
      </c>
      <c r="D183" s="52">
        <v>355824</v>
      </c>
      <c r="E183" s="54">
        <v>400000</v>
      </c>
      <c r="F183" s="55">
        <v>4.5502878731680685E-2</v>
      </c>
    </row>
    <row r="184" spans="1:6">
      <c r="A184" s="51" t="s">
        <v>98</v>
      </c>
      <c r="B184" s="56">
        <v>15731556</v>
      </c>
      <c r="C184" s="52">
        <v>25397</v>
      </c>
      <c r="D184" s="52">
        <v>381221</v>
      </c>
      <c r="E184" s="54">
        <v>500000</v>
      </c>
      <c r="F184" s="55">
        <v>4.5229858060795491E-2</v>
      </c>
    </row>
    <row r="185" spans="1:6">
      <c r="A185" s="51" t="s">
        <v>99</v>
      </c>
      <c r="B185" s="56">
        <v>15806830</v>
      </c>
      <c r="C185" s="52">
        <v>75274</v>
      </c>
      <c r="D185" s="52">
        <v>456495</v>
      </c>
      <c r="E185" s="54">
        <v>600000</v>
      </c>
      <c r="F185" s="55">
        <v>4.7478655247455981E-2</v>
      </c>
    </row>
    <row r="186" spans="1:6">
      <c r="A186" s="51" t="s">
        <v>100</v>
      </c>
      <c r="B186" s="56">
        <v>15849227</v>
      </c>
      <c r="C186" s="52">
        <v>42397</v>
      </c>
      <c r="D186" s="52">
        <v>498892</v>
      </c>
      <c r="E186" s="54">
        <v>700000</v>
      </c>
      <c r="F186" s="55">
        <v>4.7444269942659378E-2</v>
      </c>
    </row>
    <row r="187" spans="1:6">
      <c r="A187" s="51" t="s">
        <v>101</v>
      </c>
      <c r="B187" s="56">
        <v>15920256</v>
      </c>
      <c r="C187" s="52">
        <v>71029</v>
      </c>
      <c r="D187" s="52">
        <v>569921</v>
      </c>
      <c r="E187" s="54">
        <v>800000</v>
      </c>
      <c r="F187" s="55">
        <v>4.7235067602146463E-2</v>
      </c>
    </row>
    <row r="188" spans="1:6">
      <c r="A188" s="51" t="s">
        <v>102</v>
      </c>
      <c r="B188" s="56">
        <v>16033095</v>
      </c>
      <c r="C188" s="52">
        <v>112839</v>
      </c>
      <c r="D188" s="52">
        <v>682760</v>
      </c>
      <c r="E188" s="54">
        <v>900000</v>
      </c>
      <c r="F188" s="55">
        <v>4.6843846206733319E-2</v>
      </c>
    </row>
    <row r="189" spans="1:6">
      <c r="A189" s="51" t="s">
        <v>103</v>
      </c>
      <c r="B189" s="56">
        <v>16182408</v>
      </c>
      <c r="C189" s="52">
        <v>149313</v>
      </c>
      <c r="D189" s="52">
        <v>832073</v>
      </c>
      <c r="E189" s="54">
        <v>1000000</v>
      </c>
      <c r="F189" s="55">
        <v>4.7708375376249723E-2</v>
      </c>
    </row>
    <row r="190" spans="1:6">
      <c r="A190" s="51" t="s">
        <v>104</v>
      </c>
      <c r="B190" s="56">
        <v>16294936</v>
      </c>
      <c r="C190" s="52">
        <v>112528</v>
      </c>
      <c r="D190" s="52">
        <v>944601</v>
      </c>
      <c r="E190" s="54">
        <v>1100000</v>
      </c>
      <c r="F190" s="55">
        <v>4.7894598173768843E-2</v>
      </c>
    </row>
    <row r="191" spans="1:6">
      <c r="A191" s="51" t="s">
        <v>105</v>
      </c>
      <c r="B191" s="56">
        <v>16062043</v>
      </c>
      <c r="C191" s="52">
        <v>-232893</v>
      </c>
      <c r="D191" s="52">
        <v>711708</v>
      </c>
      <c r="E191" s="54">
        <v>1200000</v>
      </c>
      <c r="F191" s="55">
        <v>4.6364330159569755E-2</v>
      </c>
    </row>
    <row r="192" spans="1:6">
      <c r="A192" s="51" t="s">
        <v>106</v>
      </c>
      <c r="B192" s="56">
        <v>16106212</v>
      </c>
      <c r="C192" s="52">
        <v>44169</v>
      </c>
      <c r="D192" s="52">
        <v>44169</v>
      </c>
      <c r="E192" s="54">
        <v>100000</v>
      </c>
      <c r="F192" s="55">
        <v>4.3969354399725935E-2</v>
      </c>
    </row>
    <row r="193" spans="1:6">
      <c r="A193" s="51" t="s">
        <v>107</v>
      </c>
      <c r="B193" s="56">
        <v>16227085</v>
      </c>
      <c r="C193" s="52">
        <v>120873</v>
      </c>
      <c r="D193" s="52">
        <v>165042</v>
      </c>
      <c r="E193" s="54">
        <v>200000</v>
      </c>
      <c r="F193" s="55">
        <v>4.2630963002504352E-2</v>
      </c>
    </row>
    <row r="194" spans="1:6">
      <c r="A194" s="51" t="s">
        <v>110</v>
      </c>
      <c r="B194" s="56">
        <v>16281079</v>
      </c>
      <c r="C194" s="52">
        <v>53994</v>
      </c>
      <c r="D194" s="52">
        <v>219036</v>
      </c>
      <c r="E194" s="54">
        <v>300000</v>
      </c>
      <c r="F194" s="55">
        <v>3.729688916293461E-2</v>
      </c>
    </row>
    <row r="195" spans="1:6">
      <c r="A195" s="51" t="s">
        <v>111</v>
      </c>
      <c r="B195" s="56">
        <v>16347973</v>
      </c>
      <c r="C195" s="52">
        <v>66894</v>
      </c>
      <c r="D195" s="52">
        <v>285930</v>
      </c>
      <c r="E195" s="54">
        <v>400000</v>
      </c>
      <c r="F195" s="55">
        <v>4.0863842012550666E-2</v>
      </c>
    </row>
    <row r="196" spans="1:6">
      <c r="A196" s="51" t="s">
        <v>112</v>
      </c>
      <c r="B196" s="57">
        <v>16354902</v>
      </c>
      <c r="C196" s="52">
        <v>6929</v>
      </c>
      <c r="D196" s="52">
        <v>292859</v>
      </c>
      <c r="E196" s="54">
        <v>500000</v>
      </c>
      <c r="F196" s="55">
        <v>3.9623925312918917E-2</v>
      </c>
    </row>
    <row r="197" spans="1:6">
      <c r="A197" s="51" t="s">
        <v>113</v>
      </c>
      <c r="B197" s="57">
        <v>16357421</v>
      </c>
      <c r="C197" s="52">
        <v>2519</v>
      </c>
      <c r="D197" s="52">
        <v>295378</v>
      </c>
      <c r="E197" s="54">
        <v>600000</v>
      </c>
      <c r="F197" s="55">
        <v>3.4832474316482287E-2</v>
      </c>
    </row>
    <row r="198" spans="1:6">
      <c r="A198" s="51" t="s">
        <v>114</v>
      </c>
      <c r="B198" s="58">
        <v>16362732</v>
      </c>
      <c r="C198" s="52">
        <v>5311</v>
      </c>
      <c r="D198" s="52">
        <v>300689</v>
      </c>
      <c r="E198" s="54">
        <v>700000</v>
      </c>
      <c r="F198" s="55">
        <v>3.2399371906276508E-2</v>
      </c>
    </row>
    <row r="199" spans="1:6">
      <c r="A199" s="51" t="s">
        <v>115</v>
      </c>
      <c r="B199" s="59">
        <v>16414905</v>
      </c>
      <c r="C199" s="52">
        <v>52173</v>
      </c>
      <c r="D199" s="52">
        <v>352862</v>
      </c>
      <c r="E199" s="54">
        <v>800000</v>
      </c>
      <c r="F199" s="55">
        <v>3.1070417460623778E-2</v>
      </c>
    </row>
    <row r="200" spans="1:6">
      <c r="A200" s="51" t="s">
        <v>116</v>
      </c>
      <c r="B200" s="60">
        <v>16508845</v>
      </c>
      <c r="C200" s="52">
        <v>93940</v>
      </c>
      <c r="D200" s="52">
        <v>446802</v>
      </c>
      <c r="E200" s="54">
        <v>900000</v>
      </c>
      <c r="F200" s="55">
        <v>2.967299825766645E-2</v>
      </c>
    </row>
    <row r="201" spans="1:6">
      <c r="A201" s="51" t="s">
        <v>117</v>
      </c>
      <c r="B201" s="59">
        <v>16652436</v>
      </c>
      <c r="C201" s="52">
        <v>143591</v>
      </c>
      <c r="D201" s="52">
        <v>590393</v>
      </c>
      <c r="E201" s="54">
        <v>1000000</v>
      </c>
      <c r="F201" s="55">
        <v>2.9045615460937535E-2</v>
      </c>
    </row>
    <row r="202" spans="1:6">
      <c r="A202" s="51" t="s">
        <v>118</v>
      </c>
      <c r="B202" s="59">
        <v>16772971</v>
      </c>
      <c r="C202" s="52">
        <v>120535</v>
      </c>
      <c r="D202" s="52">
        <v>710928</v>
      </c>
      <c r="E202" s="54">
        <v>1100000</v>
      </c>
      <c r="F202" s="55">
        <v>2.9336414699634217E-2</v>
      </c>
    </row>
    <row r="203" spans="1:6">
      <c r="A203" s="51" t="s">
        <v>124</v>
      </c>
      <c r="B203" s="61">
        <v>16525061</v>
      </c>
      <c r="C203" s="52">
        <v>-247910</v>
      </c>
      <c r="D203" s="52">
        <v>463018</v>
      </c>
      <c r="E203" s="54">
        <v>1200000</v>
      </c>
      <c r="F203" s="55">
        <v>2.8826843509259792E-2</v>
      </c>
    </row>
    <row r="204" spans="1:6">
      <c r="A204" s="51" t="s">
        <v>210</v>
      </c>
      <c r="B204" s="56">
        <v>16547040</v>
      </c>
      <c r="C204" s="52">
        <v>21979</v>
      </c>
      <c r="D204" s="52">
        <v>21979</v>
      </c>
      <c r="E204" s="54">
        <v>100000</v>
      </c>
      <c r="F204" s="55">
        <v>2.7370060694594134E-2</v>
      </c>
    </row>
    <row r="205" spans="1:6">
      <c r="A205" s="51" t="s">
        <v>128</v>
      </c>
      <c r="B205" s="57">
        <v>16672599</v>
      </c>
      <c r="C205" s="52">
        <v>125559</v>
      </c>
      <c r="D205" s="52">
        <v>147538</v>
      </c>
      <c r="E205" s="54">
        <v>200000</v>
      </c>
      <c r="F205" s="55">
        <v>2.7454961873928596E-2</v>
      </c>
    </row>
    <row r="206" spans="1:6">
      <c r="A206" s="51" t="s">
        <v>212</v>
      </c>
      <c r="B206" s="57">
        <v>16781325</v>
      </c>
      <c r="C206" s="52">
        <v>108726</v>
      </c>
      <c r="D206" s="52">
        <v>256264</v>
      </c>
      <c r="E206" s="54">
        <v>300000</v>
      </c>
      <c r="F206" s="55">
        <v>3.072560485702458E-2</v>
      </c>
    </row>
    <row r="207" spans="1:6">
      <c r="A207" s="51" t="s">
        <v>213</v>
      </c>
      <c r="B207" s="57">
        <v>16837367</v>
      </c>
      <c r="C207" s="52">
        <v>56042</v>
      </c>
      <c r="D207" s="52">
        <v>312306</v>
      </c>
      <c r="E207" s="54">
        <v>400000</v>
      </c>
      <c r="F207" s="55">
        <v>2.9936066079874202E-2</v>
      </c>
    </row>
    <row r="208" spans="1:6">
      <c r="A208" s="51" t="s">
        <v>214</v>
      </c>
      <c r="B208" s="53">
        <v>16885220</v>
      </c>
      <c r="C208" s="52">
        <v>47853</v>
      </c>
      <c r="D208" s="52">
        <v>360159</v>
      </c>
      <c r="E208" s="54">
        <v>500000</v>
      </c>
      <c r="F208" s="55">
        <v>3.2425629942631318E-2</v>
      </c>
    </row>
    <row r="209" spans="1:6">
      <c r="A209" s="51" t="s">
        <v>215</v>
      </c>
      <c r="B209" s="53">
        <v>16928515</v>
      </c>
      <c r="C209" s="52">
        <v>43295</v>
      </c>
      <c r="D209" s="52">
        <v>403454</v>
      </c>
      <c r="E209" s="54">
        <v>600000</v>
      </c>
      <c r="F209" s="55">
        <v>3.4913449987012068E-2</v>
      </c>
    </row>
    <row r="210" spans="1:6">
      <c r="A210" s="51" t="s">
        <v>216</v>
      </c>
      <c r="B210" s="53">
        <v>16965972</v>
      </c>
      <c r="C210" s="52">
        <v>37457</v>
      </c>
      <c r="D210" s="52">
        <v>440911</v>
      </c>
      <c r="E210" s="54">
        <v>700000</v>
      </c>
      <c r="F210" s="55">
        <v>3.6866704166516939E-2</v>
      </c>
    </row>
    <row r="211" spans="1:6">
      <c r="A211" s="51" t="s">
        <v>217</v>
      </c>
      <c r="B211" s="53">
        <v>17023661</v>
      </c>
      <c r="C211" s="52">
        <v>57689</v>
      </c>
      <c r="D211" s="52">
        <v>498600</v>
      </c>
      <c r="E211" s="54">
        <v>800000</v>
      </c>
      <c r="F211" s="55">
        <v>3.7085563394975374E-2</v>
      </c>
    </row>
    <row r="212" spans="1:6">
      <c r="A212" s="51" t="s">
        <v>218</v>
      </c>
      <c r="B212" s="53">
        <v>17180093</v>
      </c>
      <c r="C212" s="52">
        <v>156432</v>
      </c>
      <c r="D212" s="52">
        <v>655032</v>
      </c>
      <c r="E212" s="54">
        <v>900000</v>
      </c>
      <c r="F212" s="55">
        <v>4.0659900798632576E-2</v>
      </c>
    </row>
    <row r="213" spans="1:6">
      <c r="A213" s="51" t="s">
        <v>219</v>
      </c>
      <c r="B213" s="53">
        <v>17352227</v>
      </c>
      <c r="C213" s="52">
        <v>172134</v>
      </c>
      <c r="D213" s="52">
        <v>827166</v>
      </c>
      <c r="E213" s="54">
        <v>1000000</v>
      </c>
      <c r="F213" s="55">
        <v>4.2023341209658449E-2</v>
      </c>
    </row>
    <row r="214" spans="1:6">
      <c r="A214" s="51" t="s">
        <v>220</v>
      </c>
      <c r="B214" s="53">
        <v>17475077</v>
      </c>
      <c r="C214" s="52">
        <v>122850</v>
      </c>
      <c r="D214" s="52">
        <v>950016</v>
      </c>
      <c r="E214" s="54">
        <v>1100000</v>
      </c>
      <c r="F214" s="55">
        <v>4.1859370054357026E-2</v>
      </c>
    </row>
    <row r="215" spans="1:6">
      <c r="A215" s="51" t="s">
        <v>221</v>
      </c>
      <c r="B215" s="53">
        <v>17239587</v>
      </c>
      <c r="C215" s="52">
        <v>-235490</v>
      </c>
      <c r="D215" s="52">
        <v>714526</v>
      </c>
      <c r="E215" s="54">
        <v>1200000</v>
      </c>
      <c r="F215" s="55">
        <v>4.3238932673228758E-2</v>
      </c>
    </row>
    <row r="216" spans="1:6">
      <c r="A216" s="51" t="s">
        <v>238</v>
      </c>
      <c r="B216" s="53">
        <v>17299371</v>
      </c>
      <c r="C216" s="52">
        <v>59784</v>
      </c>
      <c r="D216" s="52">
        <v>59784</v>
      </c>
      <c r="E216" s="54">
        <v>100000</v>
      </c>
      <c r="F216" s="55">
        <v>4.5466198184086037E-2</v>
      </c>
    </row>
    <row r="217" spans="1:6">
      <c r="A217" s="51" t="s">
        <v>239</v>
      </c>
      <c r="B217" s="53">
        <v>17433062</v>
      </c>
      <c r="C217" s="52">
        <v>133691</v>
      </c>
      <c r="D217" s="52">
        <v>193475</v>
      </c>
      <c r="E217" s="54">
        <v>200000</v>
      </c>
      <c r="F217" s="55">
        <v>4.5611545026663203E-2</v>
      </c>
    </row>
    <row r="218" spans="1:6">
      <c r="A218" s="51" t="s">
        <v>240</v>
      </c>
      <c r="B218" s="53">
        <v>17538198</v>
      </c>
      <c r="C218" s="52">
        <v>105136</v>
      </c>
      <c r="D218" s="52">
        <v>298611</v>
      </c>
      <c r="E218" s="54">
        <v>300000</v>
      </c>
      <c r="F218" s="55">
        <v>4.5102100102345943E-2</v>
      </c>
    </row>
    <row r="219" spans="1:6">
      <c r="A219" s="51" t="s">
        <v>241</v>
      </c>
      <c r="B219" s="53">
        <v>17603315</v>
      </c>
      <c r="C219" s="52">
        <v>65117</v>
      </c>
      <c r="D219" s="52">
        <v>363728</v>
      </c>
      <c r="E219" s="54">
        <v>400000</v>
      </c>
      <c r="F219" s="55">
        <v>4.5490960670988567E-2</v>
      </c>
    </row>
    <row r="220" spans="1:6">
      <c r="A220" s="51" t="s">
        <v>242</v>
      </c>
      <c r="B220" s="53">
        <v>17595860</v>
      </c>
      <c r="C220" s="52">
        <v>-7455</v>
      </c>
      <c r="D220" s="52">
        <v>356273</v>
      </c>
      <c r="E220" s="54">
        <v>500000</v>
      </c>
      <c r="F220" s="55">
        <v>4.2086511161832707E-2</v>
      </c>
    </row>
    <row r="221" spans="1:6">
      <c r="A221" s="51" t="s">
        <v>243</v>
      </c>
      <c r="B221" s="53">
        <v>17674295</v>
      </c>
      <c r="C221" s="52">
        <v>78435</v>
      </c>
      <c r="D221" s="52">
        <v>434708</v>
      </c>
      <c r="E221" s="54">
        <v>600000</v>
      </c>
      <c r="F221" s="55">
        <v>4.4054661616804491E-2</v>
      </c>
    </row>
    <row r="222" spans="1:6">
      <c r="A222" s="51" t="s">
        <v>244</v>
      </c>
      <c r="B222" s="53">
        <v>17718986</v>
      </c>
      <c r="C222" s="52">
        <v>44691</v>
      </c>
      <c r="D222" s="52">
        <v>479399</v>
      </c>
      <c r="E222" s="54">
        <v>700000</v>
      </c>
      <c r="F222" s="55">
        <v>4.4383781842855852E-2</v>
      </c>
    </row>
    <row r="223" spans="1:6">
      <c r="A223" s="51" t="s">
        <v>245</v>
      </c>
      <c r="B223" s="53">
        <v>17791345</v>
      </c>
      <c r="C223" s="52">
        <v>72359</v>
      </c>
      <c r="D223" s="52">
        <v>551758</v>
      </c>
      <c r="E223" s="54">
        <v>800000</v>
      </c>
      <c r="F223" s="55">
        <v>4.5095117906776894E-2</v>
      </c>
    </row>
    <row r="224" spans="1:6">
      <c r="A224" s="51" t="s">
        <v>246</v>
      </c>
      <c r="B224" s="53">
        <v>17908989</v>
      </c>
      <c r="C224" s="52">
        <v>117644</v>
      </c>
      <c r="D224" s="52">
        <v>669402</v>
      </c>
      <c r="E224" s="54">
        <v>900000</v>
      </c>
      <c r="F224" s="55">
        <v>4.2426778481350569E-2</v>
      </c>
    </row>
    <row r="225" spans="1:6">
      <c r="A225" s="51" t="s">
        <v>247</v>
      </c>
      <c r="B225" s="53">
        <v>18055468</v>
      </c>
      <c r="C225" s="52">
        <v>146479</v>
      </c>
      <c r="D225" s="52">
        <v>815881</v>
      </c>
      <c r="E225" s="54">
        <v>1000000</v>
      </c>
      <c r="F225" s="55">
        <v>4.0527420486142773E-2</v>
      </c>
    </row>
    <row r="226" spans="1:6">
      <c r="A226" s="51" t="s">
        <v>248</v>
      </c>
      <c r="B226" s="53">
        <v>18187747</v>
      </c>
      <c r="C226" s="52">
        <v>132279</v>
      </c>
      <c r="D226" s="52">
        <v>948160</v>
      </c>
      <c r="E226" s="54">
        <v>1100000</v>
      </c>
      <c r="F226" s="55">
        <v>4.0782080674093724E-2</v>
      </c>
    </row>
    <row r="227" spans="1:6">
      <c r="A227" s="51" t="s">
        <v>249</v>
      </c>
      <c r="B227" s="53">
        <v>17884033</v>
      </c>
      <c r="C227" s="52">
        <v>-303714</v>
      </c>
      <c r="D227" s="52">
        <v>644446</v>
      </c>
      <c r="E227" s="54">
        <v>1200000</v>
      </c>
      <c r="F227" s="55">
        <v>3.7381753982853594E-2</v>
      </c>
    </row>
    <row r="228" spans="1:6">
      <c r="A228" s="51" t="s">
        <v>250</v>
      </c>
      <c r="B228" s="53">
        <v>17953203</v>
      </c>
      <c r="C228" s="52">
        <v>69170</v>
      </c>
      <c r="D228" s="52">
        <v>69170</v>
      </c>
      <c r="E228" s="54">
        <v>100000</v>
      </c>
      <c r="F228" s="55">
        <v>3.7795131395239823E-2</v>
      </c>
    </row>
    <row r="229" spans="1:6">
      <c r="A229" s="51" t="s">
        <v>251</v>
      </c>
      <c r="B229" s="53">
        <v>18095494</v>
      </c>
      <c r="C229" s="52">
        <v>142291</v>
      </c>
      <c r="D229" s="52">
        <v>211461</v>
      </c>
      <c r="E229" s="54">
        <v>200000</v>
      </c>
      <c r="F229" s="55">
        <v>3.7998602884564914E-2</v>
      </c>
    </row>
    <row r="230" spans="1:6">
      <c r="A230" s="51" t="s">
        <v>252</v>
      </c>
      <c r="B230" s="53">
        <v>18154906</v>
      </c>
      <c r="C230" s="52">
        <v>59412</v>
      </c>
      <c r="D230" s="52">
        <v>270873</v>
      </c>
      <c r="E230" s="54">
        <v>300000</v>
      </c>
      <c r="F230" s="55">
        <v>3.5163703819514502E-2</v>
      </c>
    </row>
    <row r="231" spans="1:6">
      <c r="A231" s="51" t="s">
        <v>253</v>
      </c>
      <c r="B231" s="53">
        <v>18237468</v>
      </c>
      <c r="C231" s="52">
        <v>82562</v>
      </c>
      <c r="D231" s="52">
        <v>353435</v>
      </c>
      <c r="E231" s="54">
        <v>400000</v>
      </c>
      <c r="F231" s="55">
        <v>3.6024635132644089E-2</v>
      </c>
    </row>
    <row r="232" spans="1:6">
      <c r="A232" s="51" t="s">
        <v>254</v>
      </c>
      <c r="B232" s="53">
        <v>18257802</v>
      </c>
      <c r="C232" s="52">
        <v>20334</v>
      </c>
      <c r="D232" s="52">
        <v>373769</v>
      </c>
      <c r="E232" s="54">
        <v>500000</v>
      </c>
      <c r="F232" s="55">
        <v>3.7619189968549405E-2</v>
      </c>
    </row>
    <row r="233" spans="1:6">
      <c r="A233" s="51" t="s">
        <v>255</v>
      </c>
      <c r="B233" s="53">
        <v>18326071</v>
      </c>
      <c r="C233" s="52">
        <v>68269</v>
      </c>
      <c r="D233" s="52">
        <v>442038</v>
      </c>
      <c r="E233" s="54">
        <v>600000</v>
      </c>
      <c r="F233" s="55">
        <v>3.6877057896792964E-2</v>
      </c>
    </row>
    <row r="234" spans="1:6">
      <c r="A234" s="51" t="s">
        <v>269</v>
      </c>
      <c r="B234" s="53">
        <v>18348131</v>
      </c>
      <c r="C234" s="52">
        <v>22060</v>
      </c>
      <c r="D234" s="52">
        <v>464098</v>
      </c>
      <c r="E234" s="54">
        <v>700000</v>
      </c>
      <c r="F234" s="55">
        <v>3.5506828663897538E-2</v>
      </c>
    </row>
    <row r="235" spans="1:6">
      <c r="A235" s="51" t="s">
        <v>271</v>
      </c>
      <c r="B235" s="53">
        <v>18466227</v>
      </c>
      <c r="C235" s="52">
        <v>118096</v>
      </c>
      <c r="D235" s="52">
        <v>582194</v>
      </c>
      <c r="E235" s="54">
        <v>800000</v>
      </c>
      <c r="F235" s="55">
        <v>3.7933163569140005E-2</v>
      </c>
    </row>
    <row r="236" spans="1:6">
      <c r="A236" s="51" t="s">
        <v>272</v>
      </c>
      <c r="B236" s="53">
        <v>18626402</v>
      </c>
      <c r="C236" s="52">
        <v>160175</v>
      </c>
      <c r="D236" s="52">
        <v>742369</v>
      </c>
      <c r="E236" s="54">
        <v>900000</v>
      </c>
      <c r="F236" s="55">
        <v>4.0058821857559934E-2</v>
      </c>
    </row>
    <row r="237" spans="1:6">
      <c r="A237" s="51" t="s">
        <v>273</v>
      </c>
      <c r="B237" s="53">
        <v>18797954</v>
      </c>
      <c r="C237" s="52">
        <v>171552</v>
      </c>
      <c r="D237" s="52">
        <v>913921</v>
      </c>
      <c r="E237" s="54">
        <v>1000000</v>
      </c>
      <c r="F237" s="55">
        <v>4.1122500950958374E-2</v>
      </c>
    </row>
    <row r="238" spans="1:6">
      <c r="A238" s="51" t="s">
        <v>274</v>
      </c>
      <c r="B238" s="53">
        <v>18935841</v>
      </c>
      <c r="C238" s="52">
        <v>137887</v>
      </c>
      <c r="D238" s="52">
        <v>1051808</v>
      </c>
      <c r="E238" s="54">
        <v>1100000</v>
      </c>
      <c r="F238" s="55">
        <v>4.1131757550838977E-2</v>
      </c>
    </row>
    <row r="239" spans="1:6">
      <c r="A239" s="51" t="s">
        <v>275</v>
      </c>
      <c r="B239" s="53">
        <v>18616624</v>
      </c>
      <c r="C239" s="52">
        <v>-319217</v>
      </c>
      <c r="D239" s="52">
        <v>732591</v>
      </c>
      <c r="E239" s="54">
        <v>1200000</v>
      </c>
      <c r="F239" s="55">
        <v>4.0963411328977184E-2</v>
      </c>
    </row>
    <row r="240" spans="1:6">
      <c r="A240" s="51" t="s">
        <v>276</v>
      </c>
      <c r="B240" s="53">
        <v>18699916</v>
      </c>
      <c r="C240" s="52">
        <v>83292</v>
      </c>
      <c r="D240" s="52">
        <v>83292</v>
      </c>
      <c r="E240" s="54">
        <v>100000</v>
      </c>
      <c r="F240" s="55">
        <v>4.1592188313138267E-2</v>
      </c>
    </row>
    <row r="241" spans="1:6">
      <c r="A241" s="51" t="s">
        <v>278</v>
      </c>
      <c r="B241" s="53">
        <v>18853971</v>
      </c>
      <c r="C241" s="52">
        <v>154055</v>
      </c>
      <c r="D241" s="52">
        <v>237347</v>
      </c>
      <c r="E241" s="54">
        <v>200000</v>
      </c>
      <c r="F241" s="55">
        <v>4.1915241440769746E-2</v>
      </c>
    </row>
    <row r="242" spans="1:6">
      <c r="A242" s="51" t="s">
        <v>279</v>
      </c>
      <c r="B242" s="53">
        <v>18994318</v>
      </c>
      <c r="C242" s="52">
        <v>140347</v>
      </c>
      <c r="D242" s="52">
        <v>377694</v>
      </c>
      <c r="E242" s="54">
        <v>300000</v>
      </c>
      <c r="F242" s="55">
        <v>4.6236097284116928E-2</v>
      </c>
    </row>
    <row r="243" spans="1:6">
      <c r="A243" s="51" t="s">
        <v>280</v>
      </c>
      <c r="B243" s="53">
        <v>19021083</v>
      </c>
      <c r="C243" s="52">
        <v>26765</v>
      </c>
      <c r="D243" s="52">
        <v>404459</v>
      </c>
      <c r="E243" s="54">
        <v>400000</v>
      </c>
      <c r="F243" s="55">
        <v>4.2967313225717563E-2</v>
      </c>
    </row>
    <row r="244" spans="1:6">
      <c r="A244" s="51" t="s">
        <v>281</v>
      </c>
      <c r="B244" s="53">
        <v>19047825</v>
      </c>
      <c r="C244" s="52">
        <v>26742</v>
      </c>
      <c r="D244" s="62">
        <v>431201</v>
      </c>
      <c r="E244" s="54">
        <v>500000</v>
      </c>
      <c r="F244" s="55">
        <v>4.3270433100326189E-2</v>
      </c>
    </row>
    <row r="245" spans="1:6">
      <c r="A245" s="51" t="s">
        <v>282</v>
      </c>
      <c r="B245" s="53">
        <v>19134058</v>
      </c>
      <c r="C245" s="52">
        <v>86233</v>
      </c>
      <c r="D245" s="62">
        <v>517434</v>
      </c>
      <c r="E245" s="54">
        <v>600000</v>
      </c>
      <c r="F245" s="55">
        <v>4.4089483228565429E-2</v>
      </c>
    </row>
    <row r="246" spans="1:6">
      <c r="A246" s="51" t="s">
        <v>283</v>
      </c>
      <c r="B246" s="53">
        <v>19172222</v>
      </c>
      <c r="C246" s="52">
        <v>38164</v>
      </c>
      <c r="D246" s="62">
        <v>555598</v>
      </c>
      <c r="E246" s="54">
        <v>700000</v>
      </c>
      <c r="F246" s="55">
        <v>4.491416591695363E-2</v>
      </c>
    </row>
    <row r="247" spans="1:6">
      <c r="A247" s="51" t="s">
        <v>284</v>
      </c>
      <c r="B247" s="53">
        <v>19292865</v>
      </c>
      <c r="C247" s="52">
        <v>120643</v>
      </c>
      <c r="D247" s="62">
        <v>676241</v>
      </c>
      <c r="E247" s="54">
        <v>800000</v>
      </c>
      <c r="F247" s="55">
        <v>4.4764856405155262E-2</v>
      </c>
    </row>
    <row r="248" spans="1:6">
      <c r="A248" s="51" t="s">
        <v>285</v>
      </c>
      <c r="B248" s="53">
        <v>19428916</v>
      </c>
      <c r="C248" s="52">
        <v>136051</v>
      </c>
      <c r="D248" s="62">
        <v>812292</v>
      </c>
      <c r="E248" s="54">
        <v>900000</v>
      </c>
      <c r="F248" s="55">
        <v>4.3084756787703737E-2</v>
      </c>
    </row>
    <row r="249" spans="1:6">
      <c r="A249" s="51" t="s">
        <v>286</v>
      </c>
      <c r="B249" s="53">
        <v>19623674</v>
      </c>
      <c r="C249" s="52">
        <v>194758</v>
      </c>
      <c r="D249" s="63">
        <v>1007050</v>
      </c>
      <c r="E249" s="54">
        <v>1000000</v>
      </c>
      <c r="F249" s="55">
        <v>4.3926057059188395E-2</v>
      </c>
    </row>
    <row r="250" spans="1:6">
      <c r="A250" s="51" t="s">
        <v>287</v>
      </c>
      <c r="B250" s="53">
        <v>19755991</v>
      </c>
      <c r="C250" s="52">
        <v>132317</v>
      </c>
      <c r="D250" s="63">
        <v>1139367</v>
      </c>
      <c r="E250" s="54">
        <v>1100000</v>
      </c>
      <c r="F250" s="55">
        <v>4.3312045131769006E-2</v>
      </c>
    </row>
    <row r="251" spans="1:6">
      <c r="A251" s="51" t="s">
        <v>288</v>
      </c>
      <c r="B251" s="53">
        <v>19418455</v>
      </c>
      <c r="C251" s="52">
        <v>-337536</v>
      </c>
      <c r="D251" s="63">
        <v>801831</v>
      </c>
      <c r="E251" s="54">
        <v>1200000</v>
      </c>
      <c r="F251" s="55">
        <v>4.3070698532666318E-2</v>
      </c>
    </row>
    <row r="252" spans="1:6">
      <c r="A252" s="51" t="s">
        <v>289</v>
      </c>
      <c r="B252" s="53">
        <v>19532177</v>
      </c>
      <c r="C252" s="52">
        <v>113722</v>
      </c>
      <c r="D252" s="63">
        <v>113722</v>
      </c>
      <c r="E252" s="54">
        <v>100000</v>
      </c>
      <c r="F252" s="55">
        <v>4.4506135749486697E-2</v>
      </c>
    </row>
    <row r="253" spans="1:6">
      <c r="A253" s="51" t="s">
        <v>290</v>
      </c>
      <c r="B253" s="53">
        <v>19696488</v>
      </c>
      <c r="C253" s="52">
        <v>164311</v>
      </c>
      <c r="D253" s="63">
        <v>278033</v>
      </c>
      <c r="E253" s="54">
        <v>200000</v>
      </c>
      <c r="F253" s="55">
        <v>4.4699999999999997E-2</v>
      </c>
    </row>
    <row r="254" spans="1:6">
      <c r="A254" s="51" t="s">
        <v>291</v>
      </c>
      <c r="B254" s="53">
        <v>19786997</v>
      </c>
      <c r="C254" s="52">
        <v>90509</v>
      </c>
      <c r="D254" s="63">
        <v>368542</v>
      </c>
      <c r="E254" s="54">
        <v>300000</v>
      </c>
      <c r="F254" s="55">
        <v>4.1732427560705165E-2</v>
      </c>
    </row>
    <row r="255" spans="1:6">
      <c r="A255" s="51" t="s">
        <v>292</v>
      </c>
      <c r="B255" s="53">
        <v>19874106</v>
      </c>
      <c r="C255" s="52">
        <v>87109</v>
      </c>
      <c r="D255" s="63">
        <v>455651</v>
      </c>
      <c r="E255" s="54">
        <v>400000</v>
      </c>
      <c r="F255" s="55">
        <v>4.4846184625765062E-2</v>
      </c>
    </row>
    <row r="256" spans="1:6">
      <c r="A256" s="51" t="s">
        <v>293</v>
      </c>
      <c r="B256" s="53">
        <v>19908072</v>
      </c>
      <c r="C256" s="52">
        <v>33966</v>
      </c>
      <c r="D256" s="62">
        <v>489617</v>
      </c>
      <c r="E256" s="54">
        <v>500000</v>
      </c>
      <c r="F256" s="55">
        <v>4.5199999999999997E-2</v>
      </c>
    </row>
    <row r="257" spans="1:6">
      <c r="A257" s="51" t="s">
        <v>294</v>
      </c>
      <c r="B257" s="53">
        <v>19894575</v>
      </c>
      <c r="C257" s="52">
        <v>-13497</v>
      </c>
      <c r="D257" s="62">
        <v>476120</v>
      </c>
      <c r="E257" s="54">
        <v>600000</v>
      </c>
      <c r="F257" s="55">
        <v>3.9746769869726473E-2</v>
      </c>
    </row>
    <row r="258" spans="1:6">
      <c r="A258" s="51" t="s">
        <v>295</v>
      </c>
      <c r="B258" s="53">
        <v>19949244</v>
      </c>
      <c r="C258" s="52">
        <v>54669</v>
      </c>
      <c r="D258" s="62">
        <v>530789</v>
      </c>
      <c r="E258" s="54">
        <v>700000</v>
      </c>
      <c r="F258" s="55">
        <v>4.0528531330380035E-2</v>
      </c>
    </row>
    <row r="259" spans="1:6">
      <c r="A259" s="51" t="s">
        <v>296</v>
      </c>
      <c r="B259" s="53">
        <v>20063433</v>
      </c>
      <c r="C259" s="52">
        <v>114189</v>
      </c>
      <c r="D259" s="62">
        <v>644978</v>
      </c>
      <c r="E259" s="54">
        <v>800000</v>
      </c>
      <c r="F259" s="55">
        <v>3.9940568702471202E-2</v>
      </c>
    </row>
    <row r="260" spans="1:6">
      <c r="A260" s="51" t="s">
        <v>297</v>
      </c>
      <c r="B260" s="53">
        <v>20192960</v>
      </c>
      <c r="C260" s="52">
        <v>129527</v>
      </c>
      <c r="D260" s="62">
        <v>774505</v>
      </c>
      <c r="E260" s="54">
        <v>900000</v>
      </c>
      <c r="F260" s="55">
        <v>3.9325096675491222E-2</v>
      </c>
    </row>
    <row r="261" spans="1:6">
      <c r="A261" s="51" t="s">
        <v>298</v>
      </c>
      <c r="B261" s="53">
        <v>20356179</v>
      </c>
      <c r="C261" s="52">
        <v>163219</v>
      </c>
      <c r="D261" s="62">
        <v>937724</v>
      </c>
      <c r="E261" s="54">
        <v>1000000</v>
      </c>
      <c r="F261" s="55">
        <v>3.7327617652025857E-2</v>
      </c>
    </row>
    <row r="262" spans="1:6">
      <c r="A262" s="51" t="s">
        <v>299</v>
      </c>
      <c r="B262" s="53">
        <v>20457926</v>
      </c>
      <c r="C262" s="52">
        <v>101747</v>
      </c>
      <c r="D262" s="62">
        <v>1039471</v>
      </c>
      <c r="E262" s="54">
        <v>1100000</v>
      </c>
      <c r="F262" s="55">
        <v>3.5530234853822229E-2</v>
      </c>
    </row>
    <row r="263" spans="1:6">
      <c r="A263" s="51" t="s">
        <v>300</v>
      </c>
      <c r="B263" s="53">
        <v>20079365</v>
      </c>
      <c r="C263" s="52">
        <f t="shared" ref="C263" si="0">B263-B262</f>
        <v>-378561</v>
      </c>
      <c r="D263" s="62">
        <v>660910</v>
      </c>
      <c r="E263" s="54">
        <v>1200000</v>
      </c>
      <c r="F263" s="55">
        <v>3.4035148522372216E-2</v>
      </c>
    </row>
    <row r="264" spans="1:6">
      <c r="A264" s="51" t="s">
        <v>301</v>
      </c>
      <c r="B264" s="53">
        <v>20174011</v>
      </c>
      <c r="C264" s="52">
        <v>94646</v>
      </c>
      <c r="D264" s="62">
        <v>94646</v>
      </c>
      <c r="E264" s="54">
        <v>100000</v>
      </c>
      <c r="F264" s="55">
        <v>3.2860341169343332E-2</v>
      </c>
    </row>
    <row r="265" spans="1:6">
      <c r="A265" s="51" t="s">
        <v>302</v>
      </c>
      <c r="B265" s="53">
        <v>20299993</v>
      </c>
      <c r="C265" s="52">
        <v>125982</v>
      </c>
      <c r="D265" s="63">
        <v>220628</v>
      </c>
      <c r="E265" s="54">
        <v>200000</v>
      </c>
      <c r="F265" s="55">
        <v>3.06402339340901E-2</v>
      </c>
    </row>
    <row r="266" spans="1:6">
      <c r="A266" s="51" t="s">
        <v>303</v>
      </c>
      <c r="B266" s="53">
        <v>20348508</v>
      </c>
      <c r="C266" s="52">
        <v>48515</v>
      </c>
      <c r="D266" s="62">
        <v>269143</v>
      </c>
      <c r="E266" s="54">
        <v>300000</v>
      </c>
      <c r="F266" s="55">
        <v>2.8377777587978548E-2</v>
      </c>
    </row>
    <row r="267" spans="1:6">
      <c r="A267" s="51" t="s">
        <v>304</v>
      </c>
      <c r="B267" s="53">
        <v>20378927</v>
      </c>
      <c r="C267" s="52">
        <v>30419</v>
      </c>
      <c r="D267" s="62">
        <v>299562</v>
      </c>
      <c r="E267" s="54">
        <v>400000</v>
      </c>
      <c r="F267" s="55">
        <v>2.540094130523407E-2</v>
      </c>
    </row>
    <row r="268" spans="1:6">
      <c r="A268" s="51" t="s">
        <v>305</v>
      </c>
      <c r="B268" s="53">
        <v>20382910</v>
      </c>
      <c r="C268" s="52">
        <v>3983</v>
      </c>
      <c r="D268" s="62">
        <v>303545</v>
      </c>
      <c r="E268" s="54">
        <v>500000</v>
      </c>
      <c r="F268" s="55">
        <v>2.3851531177906171E-2</v>
      </c>
    </row>
    <row r="269" spans="1:6">
      <c r="A269" s="51" t="s">
        <v>306</v>
      </c>
      <c r="B269" s="53">
        <v>20368666</v>
      </c>
      <c r="C269" s="52">
        <v>-14244</v>
      </c>
      <c r="D269" s="62">
        <v>289301</v>
      </c>
      <c r="E269" s="54">
        <v>600000</v>
      </c>
      <c r="F269" s="1">
        <v>2.3830164755969996E-2</v>
      </c>
    </row>
    <row r="270" spans="1:6">
      <c r="A270" s="51" t="s">
        <v>307</v>
      </c>
      <c r="B270" s="53">
        <v>20385379</v>
      </c>
      <c r="C270" s="52">
        <v>16713</v>
      </c>
      <c r="D270" s="62">
        <v>306014</v>
      </c>
      <c r="E270" s="54">
        <v>700000</v>
      </c>
      <c r="F270" s="1">
        <v>2.1862231972299195E-2</v>
      </c>
    </row>
    <row r="271" spans="1:6">
      <c r="A271" s="51" t="s">
        <v>308</v>
      </c>
      <c r="B271" s="53">
        <v>20422010</v>
      </c>
      <c r="C271" s="52">
        <v>36631</v>
      </c>
      <c r="D271" s="62">
        <v>342645</v>
      </c>
      <c r="E271" s="54">
        <v>800000</v>
      </c>
      <c r="F271" s="1">
        <v>1.7872165745513202E-2</v>
      </c>
    </row>
    <row r="272" spans="1:6">
      <c r="A272" s="51" t="s">
        <v>309</v>
      </c>
      <c r="B272" s="53">
        <v>20567426</v>
      </c>
      <c r="C272" s="52">
        <v>145416</v>
      </c>
      <c r="D272" s="62">
        <v>488061</v>
      </c>
      <c r="E272" s="54">
        <v>900000</v>
      </c>
      <c r="F272" s="1">
        <v>1.8544383785239926E-2</v>
      </c>
    </row>
    <row r="273" spans="1:6">
      <c r="A273" s="51" t="s">
        <v>310</v>
      </c>
      <c r="B273" s="53">
        <v>20727424</v>
      </c>
      <c r="C273" s="52">
        <f t="shared" ref="C273" si="1">B273-B272</f>
        <v>159998</v>
      </c>
      <c r="D273" s="62">
        <v>648059</v>
      </c>
      <c r="E273" s="54">
        <v>1000000</v>
      </c>
      <c r="F273" s="1">
        <v>1.8237459986965243E-2</v>
      </c>
    </row>
    <row r="274" spans="1:6">
      <c r="A274" s="51" t="s">
        <v>311</v>
      </c>
      <c r="B274" s="53">
        <v>20803652</v>
      </c>
      <c r="C274" s="52">
        <f t="shared" ref="C274:C275" si="2">B274-B273</f>
        <v>76228</v>
      </c>
      <c r="D274" s="62">
        <v>724287</v>
      </c>
      <c r="E274" s="54">
        <v>1100000</v>
      </c>
      <c r="F274" s="1">
        <v>1.689936702283501E-2</v>
      </c>
    </row>
    <row r="275" spans="1:6">
      <c r="A275" s="51" t="s">
        <v>312</v>
      </c>
      <c r="B275" s="53">
        <v>20421442</v>
      </c>
      <c r="C275" s="52">
        <f t="shared" si="2"/>
        <v>-382210</v>
      </c>
      <c r="D275" s="62">
        <v>342077</v>
      </c>
      <c r="E275" s="54">
        <v>1200000</v>
      </c>
      <c r="F275" s="1">
        <v>1.703624591713937E-2</v>
      </c>
    </row>
    <row r="276" spans="1:6">
      <c r="A276" s="51" t="s">
        <v>313</v>
      </c>
      <c r="B276" s="53">
        <v>20490397</v>
      </c>
      <c r="C276" s="52">
        <v>68955</v>
      </c>
      <c r="D276" s="62">
        <v>68955</v>
      </c>
      <c r="E276" s="54">
        <v>100000</v>
      </c>
      <c r="F276" s="1">
        <v>1.5682850574434637E-2</v>
      </c>
    </row>
    <row r="277" spans="1:6">
      <c r="A277" s="51" t="s">
        <v>314</v>
      </c>
      <c r="B277" s="53">
        <v>20613536</v>
      </c>
      <c r="C277" s="52">
        <f t="shared" ref="C277:C279" si="3">B277-B276</f>
        <v>123139</v>
      </c>
      <c r="D277" s="62">
        <v>192094</v>
      </c>
      <c r="E277" s="54">
        <v>200000</v>
      </c>
      <c r="F277" s="1">
        <v>1.5445473306320734E-2</v>
      </c>
    </row>
    <row r="278" spans="1:6">
      <c r="A278" s="51" t="s">
        <v>315</v>
      </c>
      <c r="B278" s="53">
        <v>20482943</v>
      </c>
      <c r="C278" s="52">
        <f t="shared" ref="C278" si="4">B278-B277</f>
        <v>-130593</v>
      </c>
      <c r="D278" s="64">
        <v>61501</v>
      </c>
      <c r="E278" s="54">
        <v>300000</v>
      </c>
      <c r="F278" s="1">
        <v>6.6066268838973485E-3</v>
      </c>
    </row>
    <row r="279" spans="1:6">
      <c r="A279" s="51" t="s">
        <v>316</v>
      </c>
      <c r="B279" s="65">
        <v>19927696</v>
      </c>
      <c r="C279" s="52">
        <f t="shared" si="3"/>
        <v>-555247</v>
      </c>
      <c r="D279" s="64">
        <v>-493746</v>
      </c>
      <c r="E279" s="54">
        <v>400000</v>
      </c>
      <c r="F279" s="1">
        <v>-2.2142039176056727E-2</v>
      </c>
    </row>
    <row r="280" spans="1:6">
      <c r="A280" s="51" t="s">
        <v>317</v>
      </c>
      <c r="B280" s="65">
        <v>19583170</v>
      </c>
      <c r="C280" s="52">
        <f t="shared" ref="C280" si="5">B280-B279</f>
        <v>-344526</v>
      </c>
      <c r="D280" s="64">
        <v>-838272</v>
      </c>
      <c r="E280" s="54">
        <v>500000</v>
      </c>
      <c r="F280" s="1">
        <v>-3.9235810784623015E-2</v>
      </c>
    </row>
    <row r="281" spans="1:6">
      <c r="A281" s="51" t="s">
        <v>318</v>
      </c>
      <c r="B281" s="65">
        <v>19499859</v>
      </c>
      <c r="C281" s="52">
        <f t="shared" ref="C281" si="6">B281-B280</f>
        <v>-83311</v>
      </c>
      <c r="D281" s="64">
        <v>-921583</v>
      </c>
      <c r="E281" s="54">
        <v>600000</v>
      </c>
      <c r="F281" s="1">
        <v>-4.2654094283837707E-2</v>
      </c>
    </row>
    <row r="282" spans="1:6">
      <c r="A282" s="51" t="s">
        <v>319</v>
      </c>
      <c r="B282" s="65">
        <v>19495952</v>
      </c>
      <c r="C282" s="52">
        <v>-3907</v>
      </c>
      <c r="D282" s="66">
        <v>-925490</v>
      </c>
      <c r="E282" s="54">
        <v>700000</v>
      </c>
      <c r="F282" s="1">
        <v>-4.3630633504532779E-2</v>
      </c>
    </row>
    <row r="283" spans="1:6">
      <c r="A283" s="51" t="s">
        <v>320</v>
      </c>
      <c r="B283" s="65">
        <v>19588342</v>
      </c>
      <c r="C283" s="52">
        <f t="shared" ref="C283" si="7">B283-B282</f>
        <v>92390</v>
      </c>
      <c r="D283" s="66">
        <v>-833100</v>
      </c>
      <c r="E283" s="54">
        <v>800000</v>
      </c>
      <c r="F283" s="1">
        <v>-4.0822034657705064E-2</v>
      </c>
    </row>
    <row r="284" spans="1:6">
      <c r="A284" s="51" t="s">
        <v>321</v>
      </c>
      <c r="B284" s="65">
        <v>19702192</v>
      </c>
      <c r="C284" s="52">
        <f t="shared" ref="C284" si="8">B284-B283</f>
        <v>113850</v>
      </c>
      <c r="D284" s="66">
        <v>-719250</v>
      </c>
      <c r="E284" s="54">
        <v>900000</v>
      </c>
      <c r="F284" s="1">
        <v>-4.206817129182816E-2</v>
      </c>
    </row>
    <row r="285" spans="1:6">
      <c r="A285" s="51" t="s">
        <v>322</v>
      </c>
      <c r="B285" s="65">
        <v>19902833</v>
      </c>
      <c r="C285" s="52">
        <f t="shared" ref="C285" si="9">B285-B284</f>
        <v>200641</v>
      </c>
      <c r="D285" s="66">
        <v>-518609</v>
      </c>
      <c r="E285" s="54">
        <v>1000000</v>
      </c>
      <c r="F285" s="1">
        <v>-3.9782608779556972E-2</v>
      </c>
    </row>
    <row r="286" spans="1:6">
      <c r="A286" s="51" t="s">
        <v>323</v>
      </c>
      <c r="B286" s="65">
        <v>20051552</v>
      </c>
      <c r="C286" s="67">
        <v>148719</v>
      </c>
      <c r="D286" s="66">
        <v>-369890</v>
      </c>
      <c r="E286" s="54">
        <v>1100000</v>
      </c>
      <c r="F286" s="1">
        <v>-3.6152306335445306E-2</v>
      </c>
    </row>
    <row r="287" spans="1:6">
      <c r="A287" s="51" t="s">
        <v>324</v>
      </c>
      <c r="B287" s="65">
        <v>19773732</v>
      </c>
      <c r="C287" s="67">
        <v>-277820</v>
      </c>
      <c r="D287" s="66">
        <v>-647710</v>
      </c>
      <c r="E287" s="54">
        <v>1200000</v>
      </c>
      <c r="F287" s="1">
        <v>-3.17171529806759E-2</v>
      </c>
    </row>
    <row r="288" spans="1:6">
      <c r="A288" s="51" t="s">
        <v>325</v>
      </c>
      <c r="B288" s="65">
        <v>19821651</v>
      </c>
      <c r="C288" s="67">
        <v>47919</v>
      </c>
      <c r="D288" s="66">
        <v>47919</v>
      </c>
      <c r="E288" s="54">
        <v>100000</v>
      </c>
      <c r="F288" s="1">
        <v>-3.2637044562874973E-2</v>
      </c>
    </row>
    <row r="289" spans="1:6">
      <c r="A289" s="51" t="s">
        <v>326</v>
      </c>
      <c r="B289" s="65">
        <v>19936938</v>
      </c>
      <c r="C289" s="67">
        <v>115287</v>
      </c>
      <c r="D289" s="62">
        <v>163206</v>
      </c>
      <c r="E289" s="54">
        <v>200000</v>
      </c>
      <c r="F289" s="1">
        <v>-3.2800000000000003E-2</v>
      </c>
    </row>
    <row r="290" spans="1:6">
      <c r="A290" s="51" t="s">
        <v>327</v>
      </c>
      <c r="B290" s="65">
        <v>20025709</v>
      </c>
      <c r="C290" s="67">
        <v>88771</v>
      </c>
      <c r="D290" s="62">
        <v>251977</v>
      </c>
      <c r="E290" s="54">
        <v>300000</v>
      </c>
      <c r="F290" s="1">
        <v>-2.23E-2</v>
      </c>
    </row>
  </sheetData>
  <phoneticPr fontId="72" type="noConversion"/>
  <conditionalFormatting sqref="D7:D240">
    <cfRule type="expression" dxfId="45" priority="47" stopIfTrue="1">
      <formula>D7&gt;=E7</formula>
    </cfRule>
    <cfRule type="expression" dxfId="44" priority="48" stopIfTrue="1">
      <formula>D7&gt;=E7*0.75</formula>
    </cfRule>
    <cfRule type="expression" dxfId="43" priority="49">
      <formula>D7&lt;E7*0.75</formula>
    </cfRule>
  </conditionalFormatting>
  <conditionalFormatting sqref="D240">
    <cfRule type="expression" dxfId="42" priority="44" stopIfTrue="1">
      <formula>D240&gt;=100000</formula>
    </cfRule>
    <cfRule type="expression" dxfId="41" priority="45" stopIfTrue="1">
      <formula>D240&gt;=75000</formula>
    </cfRule>
    <cfRule type="expression" dxfId="40" priority="46">
      <formula>D240&lt;75000</formula>
    </cfRule>
  </conditionalFormatting>
  <conditionalFormatting sqref="D241:D242">
    <cfRule type="expression" dxfId="39" priority="41" stopIfTrue="1">
      <formula>D241&gt;=E241</formula>
    </cfRule>
    <cfRule type="expression" dxfId="38" priority="42" stopIfTrue="1">
      <formula>D241&gt;=E241*0.75</formula>
    </cfRule>
    <cfRule type="expression" dxfId="37" priority="43">
      <formula>D241&lt;E241*0.75</formula>
    </cfRule>
  </conditionalFormatting>
  <conditionalFormatting sqref="D241:D242">
    <cfRule type="expression" dxfId="36" priority="38" stopIfTrue="1">
      <formula>D241&gt;=100000</formula>
    </cfRule>
    <cfRule type="expression" dxfId="35" priority="39" stopIfTrue="1">
      <formula>D241&gt;=75000</formula>
    </cfRule>
    <cfRule type="expression" dxfId="34" priority="40">
      <formula>D241&lt;75000</formula>
    </cfRule>
  </conditionalFormatting>
  <conditionalFormatting sqref="D243">
    <cfRule type="expression" dxfId="33" priority="26" stopIfTrue="1">
      <formula>D243&gt;=100000</formula>
    </cfRule>
    <cfRule type="expression" dxfId="32" priority="27" stopIfTrue="1">
      <formula>D243&gt;=75000</formula>
    </cfRule>
    <cfRule type="expression" dxfId="31" priority="28">
      <formula>D243&lt;75000</formula>
    </cfRule>
    <cfRule type="expression" dxfId="30" priority="29" stopIfTrue="1">
      <formula>D243&gt;=E243</formula>
    </cfRule>
    <cfRule type="expression" dxfId="29" priority="30" stopIfTrue="1">
      <formula>D243&gt;=E243*0.75</formula>
    </cfRule>
    <cfRule type="expression" dxfId="28" priority="35" stopIfTrue="1">
      <formula>D243&gt;=E243</formula>
    </cfRule>
    <cfRule type="expression" dxfId="27" priority="36" stopIfTrue="1">
      <formula>D243&gt;=E243*0.75</formula>
    </cfRule>
    <cfRule type="expression" dxfId="26" priority="37">
      <formula>D243&lt;E243*0.75</formula>
    </cfRule>
  </conditionalFormatting>
  <conditionalFormatting sqref="D243">
    <cfRule type="expression" dxfId="25" priority="32" stopIfTrue="1">
      <formula>D243&gt;=100000</formula>
    </cfRule>
    <cfRule type="expression" dxfId="24" priority="33" stopIfTrue="1">
      <formula>D243&gt;=75000</formula>
    </cfRule>
    <cfRule type="expression" dxfId="23" priority="34">
      <formula>D243&lt;75000</formula>
    </cfRule>
  </conditionalFormatting>
  <conditionalFormatting sqref="D244 D267:D271">
    <cfRule type="expression" dxfId="22" priority="31">
      <formula>D244&lt;E244*0.75</formula>
    </cfRule>
  </conditionalFormatting>
  <conditionalFormatting sqref="D245">
    <cfRule type="expression" dxfId="21" priority="25">
      <formula>D245&lt;E245*0.75</formula>
    </cfRule>
  </conditionalFormatting>
  <conditionalFormatting sqref="D246">
    <cfRule type="expression" dxfId="20" priority="24">
      <formula>D246&lt;E246*0.75</formula>
    </cfRule>
  </conditionalFormatting>
  <conditionalFormatting sqref="D247">
    <cfRule type="expression" dxfId="19" priority="23">
      <formula>D247&lt;E247*0.75</formula>
    </cfRule>
  </conditionalFormatting>
  <conditionalFormatting sqref="D248">
    <cfRule type="expression" dxfId="18" priority="22">
      <formula>D248&lt;E248*0.75</formula>
    </cfRule>
  </conditionalFormatting>
  <conditionalFormatting sqref="D249">
    <cfRule type="expression" dxfId="17" priority="21">
      <formula>D249&lt;E249*0.75</formula>
    </cfRule>
  </conditionalFormatting>
  <conditionalFormatting sqref="D250">
    <cfRule type="expression" dxfId="16" priority="20">
      <formula>D250&lt;E250*0.75</formula>
    </cfRule>
  </conditionalFormatting>
  <conditionalFormatting sqref="D251">
    <cfRule type="expression" dxfId="15" priority="19">
      <formula>D251&lt;E251*0.75</formula>
    </cfRule>
  </conditionalFormatting>
  <conditionalFormatting sqref="D252">
    <cfRule type="expression" dxfId="14" priority="18">
      <formula>D252&lt;E252*0.75</formula>
    </cfRule>
  </conditionalFormatting>
  <conditionalFormatting sqref="D253:D254">
    <cfRule type="expression" dxfId="13" priority="17">
      <formula>D253&lt;E253*0.75</formula>
    </cfRule>
  </conditionalFormatting>
  <conditionalFormatting sqref="D255">
    <cfRule type="expression" dxfId="12" priority="16">
      <formula>D255&lt;E255*0.75</formula>
    </cfRule>
  </conditionalFormatting>
  <conditionalFormatting sqref="D256">
    <cfRule type="expression" dxfId="11" priority="15">
      <formula>D256&lt;E256*0.75</formula>
    </cfRule>
  </conditionalFormatting>
  <conditionalFormatting sqref="D257">
    <cfRule type="expression" dxfId="10" priority="14">
      <formula>D257&lt;E257*0.75</formula>
    </cfRule>
  </conditionalFormatting>
  <conditionalFormatting sqref="D258">
    <cfRule type="expression" dxfId="9" priority="13">
      <formula>D258&lt;E258*0.75</formula>
    </cfRule>
  </conditionalFormatting>
  <conditionalFormatting sqref="D259">
    <cfRule type="expression" dxfId="8" priority="12">
      <formula>D259&lt;E259*0.75</formula>
    </cfRule>
  </conditionalFormatting>
  <conditionalFormatting sqref="D260">
    <cfRule type="expression" dxfId="7" priority="11">
      <formula>D260&lt;E260*0.75</formula>
    </cfRule>
  </conditionalFormatting>
  <conditionalFormatting sqref="D261">
    <cfRule type="expression" dxfId="6" priority="10">
      <formula>D261&lt;E261*0.75</formula>
    </cfRule>
  </conditionalFormatting>
  <conditionalFormatting sqref="D262">
    <cfRule type="expression" dxfId="5" priority="9">
      <formula>D262&lt;E262*0.75</formula>
    </cfRule>
  </conditionalFormatting>
  <conditionalFormatting sqref="D263">
    <cfRule type="expression" dxfId="4" priority="8">
      <formula>D263&lt;E263*0.75</formula>
    </cfRule>
  </conditionalFormatting>
  <conditionalFormatting sqref="D264">
    <cfRule type="expression" dxfId="3" priority="7">
      <formula>D264&lt;E264*0.75</formula>
    </cfRule>
  </conditionalFormatting>
  <conditionalFormatting sqref="D265">
    <cfRule type="expression" dxfId="2" priority="5">
      <formula>D265&lt;E265*0.75</formula>
    </cfRule>
  </conditionalFormatting>
  <conditionalFormatting sqref="D266">
    <cfRule type="expression" dxfId="1" priority="4">
      <formula>D266&lt;E266*0.75</formula>
    </cfRule>
  </conditionalFormatting>
  <conditionalFormatting sqref="D272:D276">
    <cfRule type="expression" dxfId="0" priority="2">
      <formula>D272&lt;E272*0.75</formula>
    </cfRule>
  </conditionalFormatting>
  <pageMargins left="0.7" right="0.7" top="0.75" bottom="0.75" header="0.3" footer="0.3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>
    <tabColor rgb="FF002060"/>
  </sheetPr>
  <dimension ref="A1:O106"/>
  <sheetViews>
    <sheetView zoomScale="90" zoomScaleNormal="90" workbookViewId="0">
      <pane xSplit="1" ySplit="8" topLeftCell="B90" activePane="bottomRight" state="frozen"/>
      <selection pane="topRight" activeCell="J1" sqref="J1"/>
      <selection pane="bottomLeft" activeCell="A9" sqref="A9"/>
      <selection pane="bottomRight" activeCell="G103" sqref="G103"/>
    </sheetView>
  </sheetViews>
  <sheetFormatPr baseColWidth="10" defaultColWidth="11.42578125" defaultRowHeight="15"/>
  <cols>
    <col min="1" max="2" width="11.42578125" style="6"/>
    <col min="3" max="3" width="12" style="6" bestFit="1" customWidth="1"/>
    <col min="4" max="4" width="11.42578125" style="6"/>
    <col min="5" max="5" width="22.85546875" style="6" bestFit="1" customWidth="1"/>
    <col min="6" max="7" width="11.42578125" style="6"/>
    <col min="8" max="8" width="11.85546875" style="6" bestFit="1" customWidth="1"/>
    <col min="9" max="16384" width="11.42578125" style="6"/>
  </cols>
  <sheetData>
    <row r="1" spans="1:15" ht="15.75">
      <c r="A1" s="27" t="s">
        <v>230</v>
      </c>
      <c r="B1" s="27"/>
      <c r="C1" s="10" t="s">
        <v>222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>
      <c r="C2" s="10" t="s">
        <v>231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>
      <c r="A3" s="68" t="s">
        <v>237</v>
      </c>
      <c r="B3" s="68"/>
      <c r="C3" s="10" t="s">
        <v>232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>
      <c r="A4" s="68"/>
      <c r="B4" s="68"/>
      <c r="C4" s="12" t="s">
        <v>59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>
      <c r="C5" s="12" t="s">
        <v>229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8" spans="1:15" ht="57" customHeight="1">
      <c r="A8" s="21" t="s">
        <v>122</v>
      </c>
      <c r="B8" s="28" t="s">
        <v>233</v>
      </c>
      <c r="C8" s="28" t="s">
        <v>234</v>
      </c>
      <c r="D8" s="28" t="s">
        <v>235</v>
      </c>
      <c r="E8" s="28" t="s">
        <v>230</v>
      </c>
      <c r="F8" s="20" t="s">
        <v>120</v>
      </c>
      <c r="G8" s="20" t="s">
        <v>211</v>
      </c>
    </row>
    <row r="9" spans="1:15">
      <c r="A9" s="15" t="s">
        <v>209</v>
      </c>
      <c r="B9" s="33">
        <v>154339261</v>
      </c>
      <c r="C9" s="33">
        <v>117796446</v>
      </c>
      <c r="D9" s="33">
        <v>36542815</v>
      </c>
      <c r="E9" s="30">
        <f>D9/B9</f>
        <v>0.23676940503168536</v>
      </c>
      <c r="F9" s="15" t="str">
        <f>IF(E9&gt;=36%,"Verde",IF(E9&lt;27%,"Rojo","Amarillo"))</f>
        <v>Rojo</v>
      </c>
      <c r="G9" s="15"/>
      <c r="H9" s="32"/>
    </row>
    <row r="10" spans="1:15">
      <c r="A10" s="15" t="s">
        <v>60</v>
      </c>
      <c r="B10" s="33">
        <v>166064618</v>
      </c>
      <c r="C10" s="33">
        <v>126427679</v>
      </c>
      <c r="D10" s="33">
        <v>39636939</v>
      </c>
      <c r="E10" s="30">
        <f t="shared" ref="E10:E73" si="0">D10/B10</f>
        <v>0.23868382968851318</v>
      </c>
      <c r="F10" s="15" t="str">
        <f t="shared" ref="F10:F73" si="1">IF(E10&gt;=36%,"Verde",IF(E10&lt;27%,"Rojo","Amarillo"))</f>
        <v>Rojo</v>
      </c>
      <c r="G10" s="15" t="str">
        <f>IF(E10-E9&gt;0.0001,"ARRIBA",IF(E10-E9&lt;-0.0001,"ABAJO","IGUAL"))</f>
        <v>ARRIBA</v>
      </c>
      <c r="H10" s="5"/>
    </row>
    <row r="11" spans="1:15">
      <c r="A11" s="15" t="s">
        <v>61</v>
      </c>
      <c r="B11" s="33">
        <v>160847381</v>
      </c>
      <c r="C11" s="33">
        <v>122393650</v>
      </c>
      <c r="D11" s="33">
        <v>38453731</v>
      </c>
      <c r="E11" s="30">
        <f t="shared" si="0"/>
        <v>0.23906967437660673</v>
      </c>
      <c r="F11" s="15" t="str">
        <f t="shared" si="1"/>
        <v>Rojo</v>
      </c>
      <c r="G11" s="15" t="str">
        <f t="shared" ref="G11:G74" si="2">IF(E11-E10&gt;0.0001,"ARRIBA",IF(E11-E10&lt;-0.0001,"ABAJO","IGUAL"))</f>
        <v>ARRIBA</v>
      </c>
    </row>
    <row r="12" spans="1:15">
      <c r="A12" s="15" t="s">
        <v>62</v>
      </c>
      <c r="B12" s="33">
        <v>175852758</v>
      </c>
      <c r="C12" s="33">
        <v>134281839</v>
      </c>
      <c r="D12" s="33">
        <v>41570919</v>
      </c>
      <c r="E12" s="30">
        <f t="shared" si="0"/>
        <v>0.23639617298467391</v>
      </c>
      <c r="F12" s="15" t="str">
        <f t="shared" si="1"/>
        <v>Rojo</v>
      </c>
      <c r="G12" s="15" t="str">
        <f t="shared" si="2"/>
        <v>ABAJO</v>
      </c>
    </row>
    <row r="13" spans="1:15">
      <c r="A13" s="15" t="s">
        <v>63</v>
      </c>
      <c r="B13" s="33">
        <v>155061801</v>
      </c>
      <c r="C13" s="33">
        <v>116854603</v>
      </c>
      <c r="D13" s="33">
        <v>38207198</v>
      </c>
      <c r="E13" s="30">
        <f t="shared" si="0"/>
        <v>0.24639980803524911</v>
      </c>
      <c r="F13" s="15" t="str">
        <f t="shared" si="1"/>
        <v>Rojo</v>
      </c>
      <c r="G13" s="15" t="str">
        <f t="shared" si="2"/>
        <v>ARRIBA</v>
      </c>
    </row>
    <row r="14" spans="1:15">
      <c r="A14" s="15" t="s">
        <v>64</v>
      </c>
      <c r="B14" s="33">
        <v>150758686</v>
      </c>
      <c r="C14" s="33">
        <v>115579304</v>
      </c>
      <c r="D14" s="33">
        <v>35179382</v>
      </c>
      <c r="E14" s="30">
        <f t="shared" si="0"/>
        <v>0.2333489560926526</v>
      </c>
      <c r="F14" s="15" t="str">
        <f t="shared" si="1"/>
        <v>Rojo</v>
      </c>
      <c r="G14" s="15" t="str">
        <f t="shared" si="2"/>
        <v>ABAJO</v>
      </c>
    </row>
    <row r="15" spans="1:15">
      <c r="A15" s="15" t="s">
        <v>40</v>
      </c>
      <c r="B15" s="33">
        <v>148967062</v>
      </c>
      <c r="C15" s="33">
        <v>111373681</v>
      </c>
      <c r="D15" s="33">
        <v>37593381</v>
      </c>
      <c r="E15" s="30">
        <f t="shared" si="0"/>
        <v>0.25236035735201651</v>
      </c>
      <c r="F15" s="15" t="str">
        <f t="shared" si="1"/>
        <v>Rojo</v>
      </c>
      <c r="G15" s="15" t="str">
        <f t="shared" si="2"/>
        <v>ARRIBA</v>
      </c>
    </row>
    <row r="16" spans="1:15">
      <c r="A16" s="15" t="s">
        <v>41</v>
      </c>
      <c r="B16" s="33">
        <v>154423814</v>
      </c>
      <c r="C16" s="33">
        <v>116039876</v>
      </c>
      <c r="D16" s="33">
        <v>38383938</v>
      </c>
      <c r="E16" s="30">
        <f t="shared" si="0"/>
        <v>0.24856229752232387</v>
      </c>
      <c r="F16" s="15" t="str">
        <f t="shared" si="1"/>
        <v>Rojo</v>
      </c>
      <c r="G16" s="15" t="str">
        <f t="shared" si="2"/>
        <v>ABAJO</v>
      </c>
    </row>
    <row r="17" spans="1:7">
      <c r="A17" s="15" t="s">
        <v>42</v>
      </c>
      <c r="B17" s="33">
        <v>158493119</v>
      </c>
      <c r="C17" s="33">
        <v>121420027</v>
      </c>
      <c r="D17" s="33">
        <v>37073092</v>
      </c>
      <c r="E17" s="30">
        <f t="shared" si="0"/>
        <v>0.23390978885335709</v>
      </c>
      <c r="F17" s="15" t="str">
        <f t="shared" si="1"/>
        <v>Rojo</v>
      </c>
      <c r="G17" s="15" t="str">
        <f t="shared" si="2"/>
        <v>ABAJO</v>
      </c>
    </row>
    <row r="18" spans="1:7">
      <c r="A18" s="15" t="s">
        <v>43</v>
      </c>
      <c r="B18" s="33">
        <v>169018332</v>
      </c>
      <c r="C18" s="33">
        <v>127967329</v>
      </c>
      <c r="D18" s="33">
        <v>41051003</v>
      </c>
      <c r="E18" s="30">
        <f t="shared" si="0"/>
        <v>0.2428789972912524</v>
      </c>
      <c r="F18" s="15" t="str">
        <f t="shared" si="1"/>
        <v>Rojo</v>
      </c>
      <c r="G18" s="15" t="str">
        <f t="shared" si="2"/>
        <v>ARRIBA</v>
      </c>
    </row>
    <row r="19" spans="1:7">
      <c r="A19" s="15" t="s">
        <v>65</v>
      </c>
      <c r="B19" s="33">
        <v>164692414</v>
      </c>
      <c r="C19" s="33">
        <v>125922981</v>
      </c>
      <c r="D19" s="33">
        <v>38769433</v>
      </c>
      <c r="E19" s="30">
        <f t="shared" si="0"/>
        <v>0.23540509279316291</v>
      </c>
      <c r="F19" s="15" t="str">
        <f t="shared" si="1"/>
        <v>Rojo</v>
      </c>
      <c r="G19" s="15" t="str">
        <f t="shared" si="2"/>
        <v>ABAJO</v>
      </c>
    </row>
    <row r="20" spans="1:7">
      <c r="A20" s="15" t="s">
        <v>66</v>
      </c>
      <c r="B20" s="33">
        <v>160091535</v>
      </c>
      <c r="C20" s="33">
        <v>120608611</v>
      </c>
      <c r="D20" s="33">
        <v>39482924</v>
      </c>
      <c r="E20" s="30">
        <f t="shared" si="0"/>
        <v>0.24662718113109477</v>
      </c>
      <c r="F20" s="15" t="str">
        <f t="shared" si="1"/>
        <v>Rojo</v>
      </c>
      <c r="G20" s="15" t="str">
        <f t="shared" si="2"/>
        <v>ARRIBA</v>
      </c>
    </row>
    <row r="21" spans="1:7">
      <c r="A21" s="15" t="s">
        <v>67</v>
      </c>
      <c r="B21" s="33">
        <v>166874743</v>
      </c>
      <c r="C21" s="33">
        <v>126508108</v>
      </c>
      <c r="D21" s="33">
        <v>40366635</v>
      </c>
      <c r="E21" s="30">
        <f t="shared" si="0"/>
        <v>0.24189781074299543</v>
      </c>
      <c r="F21" s="15" t="str">
        <f t="shared" si="1"/>
        <v>Rojo</v>
      </c>
      <c r="G21" s="15" t="str">
        <f t="shared" si="2"/>
        <v>ABAJO</v>
      </c>
    </row>
    <row r="22" spans="1:7">
      <c r="A22" s="15" t="s">
        <v>68</v>
      </c>
      <c r="B22" s="33">
        <v>158252672</v>
      </c>
      <c r="C22" s="33">
        <v>118470670</v>
      </c>
      <c r="D22" s="33">
        <v>39782002</v>
      </c>
      <c r="E22" s="30">
        <f t="shared" si="0"/>
        <v>0.25138281393441497</v>
      </c>
      <c r="F22" s="15" t="str">
        <f t="shared" si="1"/>
        <v>Rojo</v>
      </c>
      <c r="G22" s="15" t="str">
        <f t="shared" si="2"/>
        <v>ARRIBA</v>
      </c>
    </row>
    <row r="23" spans="1:7">
      <c r="A23" s="15" t="s">
        <v>69</v>
      </c>
      <c r="B23" s="33">
        <v>166128834</v>
      </c>
      <c r="C23" s="33">
        <v>125914463</v>
      </c>
      <c r="D23" s="33">
        <v>40214371</v>
      </c>
      <c r="E23" s="30">
        <f t="shared" si="0"/>
        <v>0.24206737645555257</v>
      </c>
      <c r="F23" s="15" t="str">
        <f t="shared" si="1"/>
        <v>Rojo</v>
      </c>
      <c r="G23" s="15" t="str">
        <f t="shared" si="2"/>
        <v>ABAJO</v>
      </c>
    </row>
    <row r="24" spans="1:7">
      <c r="A24" s="15" t="s">
        <v>70</v>
      </c>
      <c r="B24" s="33">
        <v>185389583</v>
      </c>
      <c r="C24" s="33">
        <v>143550783</v>
      </c>
      <c r="D24" s="33">
        <v>41838800</v>
      </c>
      <c r="E24" s="30">
        <f t="shared" si="0"/>
        <v>0.22568042563642857</v>
      </c>
      <c r="F24" s="15" t="str">
        <f t="shared" si="1"/>
        <v>Rojo</v>
      </c>
      <c r="G24" s="15" t="str">
        <f t="shared" si="2"/>
        <v>ABAJO</v>
      </c>
    </row>
    <row r="25" spans="1:7">
      <c r="A25" s="15" t="s">
        <v>71</v>
      </c>
      <c r="B25" s="33">
        <v>161825383</v>
      </c>
      <c r="C25" s="33">
        <v>124526046</v>
      </c>
      <c r="D25" s="33">
        <v>37299337</v>
      </c>
      <c r="E25" s="30">
        <f t="shared" si="0"/>
        <v>0.23049126353682103</v>
      </c>
      <c r="F25" s="15" t="str">
        <f t="shared" si="1"/>
        <v>Rojo</v>
      </c>
      <c r="G25" s="15" t="str">
        <f t="shared" si="2"/>
        <v>ARRIBA</v>
      </c>
    </row>
    <row r="26" spans="1:7">
      <c r="A26" s="15" t="s">
        <v>72</v>
      </c>
      <c r="B26" s="33">
        <v>148415569</v>
      </c>
      <c r="C26" s="33">
        <v>114868248</v>
      </c>
      <c r="D26" s="33">
        <v>33547321</v>
      </c>
      <c r="E26" s="30">
        <f t="shared" si="0"/>
        <v>0.22603640053423235</v>
      </c>
      <c r="F26" s="15" t="str">
        <f t="shared" si="1"/>
        <v>Rojo</v>
      </c>
      <c r="G26" s="15" t="str">
        <f t="shared" si="2"/>
        <v>ABAJO</v>
      </c>
    </row>
    <row r="27" spans="1:7">
      <c r="A27" s="15" t="s">
        <v>44</v>
      </c>
      <c r="B27" s="33">
        <v>145800353</v>
      </c>
      <c r="C27" s="33">
        <v>112003665</v>
      </c>
      <c r="D27" s="33">
        <v>33796688</v>
      </c>
      <c r="E27" s="30">
        <f t="shared" si="0"/>
        <v>0.23180113974072478</v>
      </c>
      <c r="F27" s="15" t="str">
        <f t="shared" si="1"/>
        <v>Rojo</v>
      </c>
      <c r="G27" s="15" t="str">
        <f t="shared" si="2"/>
        <v>ARRIBA</v>
      </c>
    </row>
    <row r="28" spans="1:7">
      <c r="A28" s="15" t="s">
        <v>45</v>
      </c>
      <c r="B28" s="33">
        <v>145253493</v>
      </c>
      <c r="C28" s="33">
        <v>111114045</v>
      </c>
      <c r="D28" s="33">
        <v>34139448</v>
      </c>
      <c r="E28" s="30">
        <f t="shared" si="0"/>
        <v>0.23503357678290049</v>
      </c>
      <c r="F28" s="15" t="str">
        <f t="shared" si="1"/>
        <v>Rojo</v>
      </c>
      <c r="G28" s="15" t="str">
        <f t="shared" si="2"/>
        <v>ARRIBA</v>
      </c>
    </row>
    <row r="29" spans="1:7">
      <c r="A29" s="15" t="s">
        <v>46</v>
      </c>
      <c r="B29" s="33">
        <v>159932742</v>
      </c>
      <c r="C29" s="33">
        <v>123060264</v>
      </c>
      <c r="D29" s="33">
        <v>36872478</v>
      </c>
      <c r="E29" s="30">
        <f t="shared" si="0"/>
        <v>0.23054990203319342</v>
      </c>
      <c r="F29" s="15" t="str">
        <f t="shared" si="1"/>
        <v>Rojo</v>
      </c>
      <c r="G29" s="15" t="str">
        <f t="shared" si="2"/>
        <v>ABAJO</v>
      </c>
    </row>
    <row r="30" spans="1:7">
      <c r="A30" s="15" t="s">
        <v>47</v>
      </c>
      <c r="B30" s="33">
        <v>145880453</v>
      </c>
      <c r="C30" s="33">
        <v>110197633</v>
      </c>
      <c r="D30" s="33">
        <v>35682820</v>
      </c>
      <c r="E30" s="30">
        <f t="shared" si="0"/>
        <v>0.2446031614667388</v>
      </c>
      <c r="F30" s="15" t="str">
        <f t="shared" si="1"/>
        <v>Rojo</v>
      </c>
      <c r="G30" s="15" t="str">
        <f t="shared" si="2"/>
        <v>ARRIBA</v>
      </c>
    </row>
    <row r="31" spans="1:7">
      <c r="A31" s="15" t="s">
        <v>73</v>
      </c>
      <c r="B31" s="33">
        <v>146515332</v>
      </c>
      <c r="C31" s="33">
        <v>111153080</v>
      </c>
      <c r="D31" s="33">
        <v>35362252</v>
      </c>
      <c r="E31" s="30">
        <f t="shared" si="0"/>
        <v>0.24135530061795854</v>
      </c>
      <c r="F31" s="15" t="str">
        <f t="shared" si="1"/>
        <v>Rojo</v>
      </c>
      <c r="G31" s="15" t="str">
        <f t="shared" si="2"/>
        <v>ABAJO</v>
      </c>
    </row>
    <row r="32" spans="1:7">
      <c r="A32" s="15" t="s">
        <v>74</v>
      </c>
      <c r="B32" s="33">
        <v>150444249</v>
      </c>
      <c r="C32" s="33">
        <v>113943114</v>
      </c>
      <c r="D32" s="33">
        <v>36501135</v>
      </c>
      <c r="E32" s="30">
        <f t="shared" si="0"/>
        <v>0.24262233513492429</v>
      </c>
      <c r="F32" s="15" t="str">
        <f t="shared" si="1"/>
        <v>Rojo</v>
      </c>
      <c r="G32" s="15" t="str">
        <f t="shared" si="2"/>
        <v>ARRIBA</v>
      </c>
    </row>
    <row r="33" spans="1:7">
      <c r="A33" s="15" t="s">
        <v>75</v>
      </c>
      <c r="B33" s="33">
        <v>143986368</v>
      </c>
      <c r="C33" s="33">
        <v>108214421</v>
      </c>
      <c r="D33" s="33">
        <v>35771947</v>
      </c>
      <c r="E33" s="30">
        <f t="shared" si="0"/>
        <v>0.24843981758050873</v>
      </c>
      <c r="F33" s="15" t="str">
        <f t="shared" si="1"/>
        <v>Rojo</v>
      </c>
      <c r="G33" s="15" t="str">
        <f t="shared" si="2"/>
        <v>ARRIBA</v>
      </c>
    </row>
    <row r="34" spans="1:7">
      <c r="A34" s="15" t="s">
        <v>76</v>
      </c>
      <c r="B34" s="33">
        <v>146759429</v>
      </c>
      <c r="C34" s="33">
        <v>110886766</v>
      </c>
      <c r="D34" s="33">
        <v>35872663</v>
      </c>
      <c r="E34" s="30">
        <f t="shared" si="0"/>
        <v>0.24443174278090166</v>
      </c>
      <c r="F34" s="15" t="str">
        <f t="shared" si="1"/>
        <v>Rojo</v>
      </c>
      <c r="G34" s="15" t="str">
        <f t="shared" si="2"/>
        <v>ABAJO</v>
      </c>
    </row>
    <row r="35" spans="1:7">
      <c r="A35" s="15" t="s">
        <v>77</v>
      </c>
      <c r="B35" s="33">
        <v>156278082</v>
      </c>
      <c r="C35" s="33">
        <v>118876681</v>
      </c>
      <c r="D35" s="33">
        <v>37401401</v>
      </c>
      <c r="E35" s="30">
        <f t="shared" si="0"/>
        <v>0.23932595359085607</v>
      </c>
      <c r="F35" s="15" t="str">
        <f t="shared" si="1"/>
        <v>Rojo</v>
      </c>
      <c r="G35" s="15" t="str">
        <f t="shared" si="2"/>
        <v>ABAJO</v>
      </c>
    </row>
    <row r="36" spans="1:7">
      <c r="A36" s="15" t="s">
        <v>78</v>
      </c>
      <c r="B36" s="33">
        <v>156541164</v>
      </c>
      <c r="C36" s="33">
        <v>117823650</v>
      </c>
      <c r="D36" s="33">
        <v>38717514</v>
      </c>
      <c r="E36" s="30">
        <f t="shared" si="0"/>
        <v>0.24733120037359629</v>
      </c>
      <c r="F36" s="15" t="str">
        <f t="shared" si="1"/>
        <v>Rojo</v>
      </c>
      <c r="G36" s="15" t="str">
        <f t="shared" si="2"/>
        <v>ARRIBA</v>
      </c>
    </row>
    <row r="37" spans="1:7">
      <c r="A37" s="15" t="s">
        <v>79</v>
      </c>
      <c r="B37" s="33">
        <v>157990526</v>
      </c>
      <c r="C37" s="33">
        <v>119830561</v>
      </c>
      <c r="D37" s="33">
        <v>38159965</v>
      </c>
      <c r="E37" s="30">
        <f t="shared" si="0"/>
        <v>0.24153324864555487</v>
      </c>
      <c r="F37" s="15" t="str">
        <f t="shared" si="1"/>
        <v>Rojo</v>
      </c>
      <c r="G37" s="15" t="str">
        <f t="shared" si="2"/>
        <v>ABAJO</v>
      </c>
    </row>
    <row r="38" spans="1:7">
      <c r="A38" s="15" t="s">
        <v>80</v>
      </c>
      <c r="B38" s="33">
        <v>151098574</v>
      </c>
      <c r="C38" s="33">
        <v>114792356</v>
      </c>
      <c r="D38" s="33">
        <v>36306218</v>
      </c>
      <c r="E38" s="30">
        <f t="shared" si="0"/>
        <v>0.24028167201630904</v>
      </c>
      <c r="F38" s="15" t="str">
        <f t="shared" si="1"/>
        <v>Rojo</v>
      </c>
      <c r="G38" s="15" t="str">
        <f t="shared" si="2"/>
        <v>ABAJO</v>
      </c>
    </row>
    <row r="39" spans="1:7">
      <c r="A39" s="15" t="s">
        <v>48</v>
      </c>
      <c r="B39" s="33">
        <v>142379368</v>
      </c>
      <c r="C39" s="33">
        <v>100573193</v>
      </c>
      <c r="D39" s="33">
        <v>41806175</v>
      </c>
      <c r="E39" s="30">
        <f t="shared" si="0"/>
        <v>0.29362523227382215</v>
      </c>
      <c r="F39" s="15" t="str">
        <f t="shared" si="1"/>
        <v>Amarillo</v>
      </c>
      <c r="G39" s="15" t="str">
        <f t="shared" si="2"/>
        <v>ARRIBA</v>
      </c>
    </row>
    <row r="40" spans="1:7">
      <c r="A40" s="15" t="s">
        <v>49</v>
      </c>
      <c r="B40" s="33">
        <v>155810872</v>
      </c>
      <c r="C40" s="33">
        <v>110286004</v>
      </c>
      <c r="D40" s="33">
        <v>45524868</v>
      </c>
      <c r="E40" s="30">
        <f t="shared" si="0"/>
        <v>0.29218030433717102</v>
      </c>
      <c r="F40" s="15" t="str">
        <f t="shared" si="1"/>
        <v>Amarillo</v>
      </c>
      <c r="G40" s="15" t="str">
        <f t="shared" si="2"/>
        <v>ABAJO</v>
      </c>
    </row>
    <row r="41" spans="1:7">
      <c r="A41" s="15" t="s">
        <v>50</v>
      </c>
      <c r="B41" s="33">
        <v>170294196</v>
      </c>
      <c r="C41" s="33">
        <v>120449235</v>
      </c>
      <c r="D41" s="33">
        <v>49844961</v>
      </c>
      <c r="E41" s="30">
        <f t="shared" si="0"/>
        <v>0.29269911817781508</v>
      </c>
      <c r="F41" s="15" t="str">
        <f t="shared" si="1"/>
        <v>Amarillo</v>
      </c>
      <c r="G41" s="15" t="str">
        <f t="shared" si="2"/>
        <v>ARRIBA</v>
      </c>
    </row>
    <row r="42" spans="1:7">
      <c r="A42" s="15" t="s">
        <v>51</v>
      </c>
      <c r="B42" s="33">
        <v>170852596</v>
      </c>
      <c r="C42" s="33">
        <v>121686480</v>
      </c>
      <c r="D42" s="33">
        <v>49166116</v>
      </c>
      <c r="E42" s="30">
        <f t="shared" si="0"/>
        <v>0.28776920662065913</v>
      </c>
      <c r="F42" s="15" t="str">
        <f t="shared" si="1"/>
        <v>Amarillo</v>
      </c>
      <c r="G42" s="15" t="str">
        <f t="shared" si="2"/>
        <v>ABAJO</v>
      </c>
    </row>
    <row r="43" spans="1:7">
      <c r="A43" s="15" t="s">
        <v>81</v>
      </c>
      <c r="B43" s="33">
        <v>176824245</v>
      </c>
      <c r="C43" s="33">
        <v>125630640</v>
      </c>
      <c r="D43" s="33">
        <v>51193605</v>
      </c>
      <c r="E43" s="30">
        <f t="shared" si="0"/>
        <v>0.28951688723455316</v>
      </c>
      <c r="F43" s="15" t="str">
        <f t="shared" si="1"/>
        <v>Amarillo</v>
      </c>
      <c r="G43" s="15" t="str">
        <f t="shared" si="2"/>
        <v>ARRIBA</v>
      </c>
    </row>
    <row r="44" spans="1:7">
      <c r="A44" s="15" t="s">
        <v>82</v>
      </c>
      <c r="B44" s="33">
        <v>187093730</v>
      </c>
      <c r="C44" s="33">
        <v>133531212</v>
      </c>
      <c r="D44" s="33">
        <v>53562518</v>
      </c>
      <c r="E44" s="30">
        <f t="shared" si="0"/>
        <v>0.28628708188136504</v>
      </c>
      <c r="F44" s="15" t="str">
        <f t="shared" si="1"/>
        <v>Amarillo</v>
      </c>
      <c r="G44" s="15" t="str">
        <f t="shared" si="2"/>
        <v>ABAJO</v>
      </c>
    </row>
    <row r="45" spans="1:7">
      <c r="A45" s="15" t="s">
        <v>83</v>
      </c>
      <c r="B45" s="33">
        <v>180631280</v>
      </c>
      <c r="C45" s="33">
        <v>128804381</v>
      </c>
      <c r="D45" s="33">
        <v>51826899</v>
      </c>
      <c r="E45" s="30">
        <f t="shared" si="0"/>
        <v>0.28692095300437442</v>
      </c>
      <c r="F45" s="15" t="str">
        <f t="shared" si="1"/>
        <v>Amarillo</v>
      </c>
      <c r="G45" s="15" t="str">
        <f t="shared" si="2"/>
        <v>ARRIBA</v>
      </c>
    </row>
    <row r="46" spans="1:7">
      <c r="A46" s="15" t="s">
        <v>84</v>
      </c>
      <c r="B46" s="33">
        <v>188840326</v>
      </c>
      <c r="C46" s="33">
        <v>137046068</v>
      </c>
      <c r="D46" s="33">
        <v>51794258</v>
      </c>
      <c r="E46" s="30">
        <f t="shared" si="0"/>
        <v>0.27427541085689505</v>
      </c>
      <c r="F46" s="15" t="str">
        <f t="shared" si="1"/>
        <v>Amarillo</v>
      </c>
      <c r="G46" s="15" t="str">
        <f t="shared" si="2"/>
        <v>ABAJO</v>
      </c>
    </row>
    <row r="47" spans="1:7">
      <c r="A47" s="15" t="s">
        <v>85</v>
      </c>
      <c r="B47" s="33">
        <v>182171345</v>
      </c>
      <c r="C47" s="33">
        <v>132316135</v>
      </c>
      <c r="D47" s="33">
        <v>49855210</v>
      </c>
      <c r="E47" s="30">
        <f t="shared" si="0"/>
        <v>0.27367207504561158</v>
      </c>
      <c r="F47" s="15" t="str">
        <f t="shared" si="1"/>
        <v>Amarillo</v>
      </c>
      <c r="G47" s="15" t="str">
        <f t="shared" si="2"/>
        <v>ABAJO</v>
      </c>
    </row>
    <row r="48" spans="1:7">
      <c r="A48" s="15" t="s">
        <v>86</v>
      </c>
      <c r="B48" s="33">
        <v>193198825</v>
      </c>
      <c r="C48" s="33">
        <v>137358862</v>
      </c>
      <c r="D48" s="33">
        <v>55839963</v>
      </c>
      <c r="E48" s="30">
        <f t="shared" si="0"/>
        <v>0.2890284814102777</v>
      </c>
      <c r="F48" s="15" t="str">
        <f t="shared" si="1"/>
        <v>Amarillo</v>
      </c>
      <c r="G48" s="15" t="str">
        <f t="shared" si="2"/>
        <v>ARRIBA</v>
      </c>
    </row>
    <row r="49" spans="1:7">
      <c r="A49" s="15" t="s">
        <v>87</v>
      </c>
      <c r="B49" s="33">
        <v>187912996</v>
      </c>
      <c r="C49" s="33">
        <v>134183713</v>
      </c>
      <c r="D49" s="33">
        <v>53729283</v>
      </c>
      <c r="E49" s="30">
        <f t="shared" si="0"/>
        <v>0.28592638158991407</v>
      </c>
      <c r="F49" s="15" t="str">
        <f t="shared" si="1"/>
        <v>Amarillo</v>
      </c>
      <c r="G49" s="15" t="str">
        <f t="shared" si="2"/>
        <v>ABAJO</v>
      </c>
    </row>
    <row r="50" spans="1:7">
      <c r="A50" s="15" t="s">
        <v>88</v>
      </c>
      <c r="B50" s="33">
        <v>170543410</v>
      </c>
      <c r="C50" s="33">
        <v>121365479</v>
      </c>
      <c r="D50" s="33">
        <v>49177931</v>
      </c>
      <c r="E50" s="30">
        <f t="shared" si="0"/>
        <v>0.28836019521364092</v>
      </c>
      <c r="F50" s="15" t="str">
        <f t="shared" si="1"/>
        <v>Amarillo</v>
      </c>
      <c r="G50" s="15" t="str">
        <f t="shared" si="2"/>
        <v>ARRIBA</v>
      </c>
    </row>
    <row r="51" spans="1:7">
      <c r="A51" s="15" t="s">
        <v>52</v>
      </c>
      <c r="B51" s="33">
        <v>173551159</v>
      </c>
      <c r="C51" s="33">
        <v>120976509</v>
      </c>
      <c r="D51" s="33">
        <v>52574650</v>
      </c>
      <c r="E51" s="30">
        <f t="shared" si="0"/>
        <v>0.30293459463442707</v>
      </c>
      <c r="F51" s="15" t="str">
        <f t="shared" si="1"/>
        <v>Amarillo</v>
      </c>
      <c r="G51" s="15" t="str">
        <f t="shared" si="2"/>
        <v>ARRIBA</v>
      </c>
    </row>
    <row r="52" spans="1:7">
      <c r="A52" s="15" t="s">
        <v>53</v>
      </c>
      <c r="B52" s="33">
        <v>177367859</v>
      </c>
      <c r="C52" s="33">
        <v>124889558</v>
      </c>
      <c r="D52" s="33">
        <v>52478301</v>
      </c>
      <c r="E52" s="30">
        <f t="shared" si="0"/>
        <v>0.29587266428017267</v>
      </c>
      <c r="F52" s="15" t="str">
        <f t="shared" si="1"/>
        <v>Amarillo</v>
      </c>
      <c r="G52" s="15" t="str">
        <f t="shared" si="2"/>
        <v>ABAJO</v>
      </c>
    </row>
    <row r="53" spans="1:7">
      <c r="A53" s="15" t="s">
        <v>54</v>
      </c>
      <c r="B53" s="33">
        <v>199162960</v>
      </c>
      <c r="C53" s="33">
        <v>142637435</v>
      </c>
      <c r="D53" s="33">
        <v>56525525</v>
      </c>
      <c r="E53" s="30">
        <f t="shared" si="0"/>
        <v>0.28381544941890802</v>
      </c>
      <c r="F53" s="15" t="str">
        <f t="shared" si="1"/>
        <v>Amarillo</v>
      </c>
      <c r="G53" s="15" t="str">
        <f t="shared" si="2"/>
        <v>ABAJO</v>
      </c>
    </row>
    <row r="54" spans="1:7">
      <c r="A54" s="15" t="s">
        <v>55</v>
      </c>
      <c r="B54" s="33">
        <v>180406974</v>
      </c>
      <c r="C54" s="33">
        <v>129867433</v>
      </c>
      <c r="D54" s="33">
        <v>50539541</v>
      </c>
      <c r="E54" s="30">
        <f t="shared" si="0"/>
        <v>0.28014183642368506</v>
      </c>
      <c r="F54" s="15" t="str">
        <f t="shared" si="1"/>
        <v>Amarillo</v>
      </c>
      <c r="G54" s="15" t="str">
        <f t="shared" si="2"/>
        <v>ABAJO</v>
      </c>
    </row>
    <row r="55" spans="1:7">
      <c r="A55" s="15" t="s">
        <v>89</v>
      </c>
      <c r="B55" s="33">
        <v>192815898</v>
      </c>
      <c r="C55" s="33">
        <v>138285292</v>
      </c>
      <c r="D55" s="33">
        <v>54530606</v>
      </c>
      <c r="E55" s="30">
        <f t="shared" si="0"/>
        <v>0.2828117731246414</v>
      </c>
      <c r="F55" s="15" t="str">
        <f t="shared" si="1"/>
        <v>Amarillo</v>
      </c>
      <c r="G55" s="15" t="str">
        <f t="shared" si="2"/>
        <v>ARRIBA</v>
      </c>
    </row>
    <row r="56" spans="1:7">
      <c r="A56" s="15" t="s">
        <v>90</v>
      </c>
      <c r="B56" s="33">
        <v>198301776</v>
      </c>
      <c r="C56" s="33">
        <v>140200175</v>
      </c>
      <c r="D56" s="33">
        <v>58101601</v>
      </c>
      <c r="E56" s="30">
        <f t="shared" si="0"/>
        <v>0.29299586807533179</v>
      </c>
      <c r="F56" s="15" t="str">
        <f t="shared" si="1"/>
        <v>Amarillo</v>
      </c>
      <c r="G56" s="15" t="str">
        <f t="shared" si="2"/>
        <v>ARRIBA</v>
      </c>
    </row>
    <row r="57" spans="1:7">
      <c r="A57" s="15" t="s">
        <v>91</v>
      </c>
      <c r="B57" s="33">
        <v>188824701</v>
      </c>
      <c r="C57" s="33">
        <v>134017798</v>
      </c>
      <c r="D57" s="33">
        <v>54806903</v>
      </c>
      <c r="E57" s="30">
        <f t="shared" si="0"/>
        <v>0.2902528255559107</v>
      </c>
      <c r="F57" s="15" t="str">
        <f t="shared" si="1"/>
        <v>Amarillo</v>
      </c>
      <c r="G57" s="15" t="str">
        <f t="shared" si="2"/>
        <v>ABAJO</v>
      </c>
    </row>
    <row r="58" spans="1:7">
      <c r="A58" s="15" t="s">
        <v>92</v>
      </c>
      <c r="B58" s="33">
        <v>204023385</v>
      </c>
      <c r="C58" s="33">
        <v>146760445</v>
      </c>
      <c r="D58" s="33">
        <v>57262940</v>
      </c>
      <c r="E58" s="30">
        <f t="shared" si="0"/>
        <v>0.28066851258251596</v>
      </c>
      <c r="F58" s="15" t="str">
        <f t="shared" si="1"/>
        <v>Amarillo</v>
      </c>
      <c r="G58" s="15" t="str">
        <f t="shared" si="2"/>
        <v>ABAJO</v>
      </c>
    </row>
    <row r="59" spans="1:7">
      <c r="A59" s="15" t="s">
        <v>93</v>
      </c>
      <c r="B59" s="33">
        <v>207207700</v>
      </c>
      <c r="C59" s="33">
        <v>146227238</v>
      </c>
      <c r="D59" s="33">
        <v>60980462</v>
      </c>
      <c r="E59" s="30">
        <f t="shared" si="0"/>
        <v>0.29429631234746584</v>
      </c>
      <c r="F59" s="15" t="str">
        <f t="shared" si="1"/>
        <v>Amarillo</v>
      </c>
      <c r="G59" s="15" t="str">
        <f t="shared" si="2"/>
        <v>ARRIBA</v>
      </c>
    </row>
    <row r="60" spans="1:7">
      <c r="A60" s="15" t="s">
        <v>94</v>
      </c>
      <c r="B60" s="33">
        <v>215799592</v>
      </c>
      <c r="C60" s="33">
        <v>153436170</v>
      </c>
      <c r="D60" s="33">
        <v>62363422</v>
      </c>
      <c r="E60" s="30">
        <f t="shared" si="0"/>
        <v>0.28898767334092085</v>
      </c>
      <c r="F60" s="15" t="str">
        <f t="shared" si="1"/>
        <v>Amarillo</v>
      </c>
      <c r="G60" s="15" t="str">
        <f t="shared" si="2"/>
        <v>ABAJO</v>
      </c>
    </row>
    <row r="61" spans="1:7">
      <c r="A61" s="15" t="s">
        <v>95</v>
      </c>
      <c r="B61" s="33">
        <v>216161157</v>
      </c>
      <c r="C61" s="33">
        <v>153928981</v>
      </c>
      <c r="D61" s="33">
        <v>62232176</v>
      </c>
      <c r="E61" s="30">
        <f t="shared" si="0"/>
        <v>0.28789712667942463</v>
      </c>
      <c r="F61" s="15" t="str">
        <f t="shared" si="1"/>
        <v>Amarillo</v>
      </c>
      <c r="G61" s="15" t="str">
        <f t="shared" si="2"/>
        <v>ABAJO</v>
      </c>
    </row>
    <row r="62" spans="1:7">
      <c r="A62" s="15" t="s">
        <v>96</v>
      </c>
      <c r="B62" s="33">
        <v>196815018</v>
      </c>
      <c r="C62" s="33">
        <v>140034846</v>
      </c>
      <c r="D62" s="33">
        <v>56780172</v>
      </c>
      <c r="E62" s="30">
        <f t="shared" si="0"/>
        <v>0.288495118802367</v>
      </c>
      <c r="F62" s="15" t="str">
        <f t="shared" si="1"/>
        <v>Amarillo</v>
      </c>
      <c r="G62" s="15" t="str">
        <f t="shared" si="2"/>
        <v>ARRIBA</v>
      </c>
    </row>
    <row r="63" spans="1:7">
      <c r="A63" s="15" t="s">
        <v>236</v>
      </c>
      <c r="B63" s="33">
        <v>197235865</v>
      </c>
      <c r="C63" s="33">
        <v>137477939</v>
      </c>
      <c r="D63" s="33">
        <v>59757926</v>
      </c>
      <c r="E63" s="30">
        <f t="shared" si="0"/>
        <v>0.30297697632223225</v>
      </c>
      <c r="F63" s="15" t="str">
        <f t="shared" si="1"/>
        <v>Amarillo</v>
      </c>
      <c r="G63" s="15" t="str">
        <f t="shared" si="2"/>
        <v>ARRIBA</v>
      </c>
    </row>
    <row r="64" spans="1:7">
      <c r="A64" s="15" t="s">
        <v>57</v>
      </c>
      <c r="B64" s="33">
        <v>208409638</v>
      </c>
      <c r="C64" s="33">
        <v>145395827</v>
      </c>
      <c r="D64" s="33">
        <v>63013811</v>
      </c>
      <c r="E64" s="30">
        <f t="shared" si="0"/>
        <v>0.30235555133011649</v>
      </c>
      <c r="F64" s="15" t="str">
        <f t="shared" si="1"/>
        <v>Amarillo</v>
      </c>
      <c r="G64" s="15" t="str">
        <f t="shared" si="2"/>
        <v>ABAJO</v>
      </c>
    </row>
    <row r="65" spans="1:7">
      <c r="A65" s="15" t="s">
        <v>58</v>
      </c>
      <c r="B65" s="33">
        <v>222791826</v>
      </c>
      <c r="C65" s="33">
        <v>156400640</v>
      </c>
      <c r="D65" s="33">
        <v>66391186</v>
      </c>
      <c r="E65" s="30">
        <f t="shared" si="0"/>
        <v>0.29799650728658239</v>
      </c>
      <c r="F65" s="15" t="str">
        <f t="shared" si="1"/>
        <v>Amarillo</v>
      </c>
      <c r="G65" s="15" t="str">
        <f t="shared" si="2"/>
        <v>ABAJO</v>
      </c>
    </row>
    <row r="66" spans="1:7">
      <c r="A66" s="15" t="s">
        <v>97</v>
      </c>
      <c r="B66" s="33">
        <v>222207397</v>
      </c>
      <c r="C66" s="33">
        <v>156596423</v>
      </c>
      <c r="D66" s="33">
        <v>65610974</v>
      </c>
      <c r="E66" s="30">
        <f t="shared" si="0"/>
        <v>0.29526908143386421</v>
      </c>
      <c r="F66" s="15" t="str">
        <f t="shared" si="1"/>
        <v>Amarillo</v>
      </c>
      <c r="G66" s="15" t="str">
        <f t="shared" si="2"/>
        <v>ABAJO</v>
      </c>
    </row>
    <row r="67" spans="1:7">
      <c r="A67" s="15" t="s">
        <v>98</v>
      </c>
      <c r="B67" s="33">
        <v>240687334</v>
      </c>
      <c r="C67" s="33">
        <v>170645902</v>
      </c>
      <c r="D67" s="33">
        <v>70041432</v>
      </c>
      <c r="E67" s="30">
        <f t="shared" si="0"/>
        <v>0.29100589065480281</v>
      </c>
      <c r="F67" s="15" t="str">
        <f t="shared" si="1"/>
        <v>Amarillo</v>
      </c>
      <c r="G67" s="15" t="str">
        <f t="shared" si="2"/>
        <v>ABAJO</v>
      </c>
    </row>
    <row r="68" spans="1:7">
      <c r="A68" s="15" t="s">
        <v>99</v>
      </c>
      <c r="B68" s="33">
        <v>244223768</v>
      </c>
      <c r="C68" s="33">
        <v>168902631</v>
      </c>
      <c r="D68" s="33">
        <v>75321137</v>
      </c>
      <c r="E68" s="30">
        <f t="shared" si="0"/>
        <v>0.30841034685862351</v>
      </c>
      <c r="F68" s="15" t="str">
        <f t="shared" si="1"/>
        <v>Amarillo</v>
      </c>
      <c r="G68" s="15" t="str">
        <f t="shared" si="2"/>
        <v>ARRIBA</v>
      </c>
    </row>
    <row r="69" spans="1:7">
      <c r="A69" s="15" t="s">
        <v>100</v>
      </c>
      <c r="B69" s="33">
        <v>235915098</v>
      </c>
      <c r="C69" s="33">
        <v>163073790</v>
      </c>
      <c r="D69" s="33">
        <v>72841308</v>
      </c>
      <c r="E69" s="30">
        <f t="shared" si="0"/>
        <v>0.30876068813535623</v>
      </c>
      <c r="F69" s="15" t="str">
        <f t="shared" si="1"/>
        <v>Amarillo</v>
      </c>
      <c r="G69" s="15" t="str">
        <f t="shared" si="2"/>
        <v>ARRIBA</v>
      </c>
    </row>
    <row r="70" spans="1:7">
      <c r="A70" s="15" t="s">
        <v>101</v>
      </c>
      <c r="B70" s="33">
        <v>234863193</v>
      </c>
      <c r="C70" s="33">
        <v>165905134</v>
      </c>
      <c r="D70" s="33">
        <v>68958059</v>
      </c>
      <c r="E70" s="30">
        <f t="shared" si="0"/>
        <v>0.29360947587900671</v>
      </c>
      <c r="F70" s="15" t="str">
        <f t="shared" si="1"/>
        <v>Amarillo</v>
      </c>
      <c r="G70" s="15" t="str">
        <f t="shared" si="2"/>
        <v>ABAJO</v>
      </c>
    </row>
    <row r="71" spans="1:7">
      <c r="A71" s="15" t="s">
        <v>102</v>
      </c>
      <c r="B71" s="33">
        <v>224492426</v>
      </c>
      <c r="C71" s="33">
        <v>157659992</v>
      </c>
      <c r="D71" s="33">
        <v>66832434</v>
      </c>
      <c r="E71" s="30">
        <f t="shared" si="0"/>
        <v>0.29770462723762448</v>
      </c>
      <c r="F71" s="15" t="str">
        <f t="shared" si="1"/>
        <v>Amarillo</v>
      </c>
      <c r="G71" s="15" t="str">
        <f t="shared" si="2"/>
        <v>ARRIBA</v>
      </c>
    </row>
    <row r="72" spans="1:7">
      <c r="A72" s="15" t="s">
        <v>103</v>
      </c>
      <c r="B72" s="33">
        <v>244459306</v>
      </c>
      <c r="C72" s="33">
        <v>173966079</v>
      </c>
      <c r="D72" s="33">
        <v>70493227</v>
      </c>
      <c r="E72" s="30">
        <f t="shared" si="0"/>
        <v>0.28836385144609711</v>
      </c>
      <c r="F72" s="15" t="str">
        <f t="shared" si="1"/>
        <v>Amarillo</v>
      </c>
      <c r="G72" s="15" t="str">
        <f t="shared" si="2"/>
        <v>ABAJO</v>
      </c>
    </row>
    <row r="73" spans="1:7">
      <c r="A73" s="15" t="s">
        <v>104</v>
      </c>
      <c r="B73" s="33">
        <v>240004023</v>
      </c>
      <c r="C73" s="33">
        <v>171312152</v>
      </c>
      <c r="D73" s="33">
        <v>68691871</v>
      </c>
      <c r="E73" s="30">
        <f t="shared" si="0"/>
        <v>0.28621133154922157</v>
      </c>
      <c r="F73" s="15" t="str">
        <f t="shared" si="1"/>
        <v>Amarillo</v>
      </c>
      <c r="G73" s="15" t="str">
        <f t="shared" si="2"/>
        <v>ABAJO</v>
      </c>
    </row>
    <row r="74" spans="1:7">
      <c r="A74" s="16" t="s">
        <v>105</v>
      </c>
      <c r="B74" s="34">
        <v>204122916</v>
      </c>
      <c r="C74" s="34">
        <v>145713130</v>
      </c>
      <c r="D74" s="34">
        <v>58409786</v>
      </c>
      <c r="E74" s="30">
        <f t="shared" ref="E74:E93" si="3">D74/B74</f>
        <v>0.28615006656087549</v>
      </c>
      <c r="F74" s="15" t="str">
        <f t="shared" ref="F74:F93" si="4">IF(E74&gt;=36%,"Verde",IF(E74&lt;27%,"Rojo","Amarillo"))</f>
        <v>Amarillo</v>
      </c>
      <c r="G74" s="15" t="str">
        <f t="shared" si="2"/>
        <v>IGUAL</v>
      </c>
    </row>
    <row r="75" spans="1:7">
      <c r="A75" s="16" t="s">
        <v>106</v>
      </c>
      <c r="B75" s="34">
        <v>221170310</v>
      </c>
      <c r="C75" s="34">
        <v>154882264</v>
      </c>
      <c r="D75" s="34">
        <v>66288046</v>
      </c>
      <c r="E75" s="30">
        <f t="shared" si="3"/>
        <v>0.29971493913446157</v>
      </c>
      <c r="F75" s="15" t="str">
        <f t="shared" si="4"/>
        <v>Amarillo</v>
      </c>
      <c r="G75" s="15" t="str">
        <f t="shared" ref="G75:G92" si="5">IF(E75-E74&gt;0.0001,"ARRIBA",IF(E75-E74&lt;-0.0001,"ABAJO","IGUAL"))</f>
        <v>ARRIBA</v>
      </c>
    </row>
    <row r="76" spans="1:7">
      <c r="A76" s="17" t="s">
        <v>107</v>
      </c>
      <c r="B76" s="35">
        <v>218365150</v>
      </c>
      <c r="C76" s="35">
        <v>153587157</v>
      </c>
      <c r="D76" s="35">
        <v>64777993</v>
      </c>
      <c r="E76" s="30">
        <f t="shared" si="3"/>
        <v>0.29664986835124563</v>
      </c>
      <c r="F76" s="15" t="str">
        <f t="shared" si="4"/>
        <v>Amarillo</v>
      </c>
      <c r="G76" s="15" t="str">
        <f t="shared" si="5"/>
        <v>ABAJO</v>
      </c>
    </row>
    <row r="77" spans="1:7">
      <c r="A77" s="17" t="s">
        <v>110</v>
      </c>
      <c r="B77" s="35">
        <v>230710313</v>
      </c>
      <c r="C77" s="35">
        <v>164061432</v>
      </c>
      <c r="D77" s="35">
        <v>66648881</v>
      </c>
      <c r="E77" s="30">
        <f t="shared" si="3"/>
        <v>0.28888557313863988</v>
      </c>
      <c r="F77" s="15" t="str">
        <f t="shared" si="4"/>
        <v>Amarillo</v>
      </c>
      <c r="G77" s="15" t="str">
        <f t="shared" si="5"/>
        <v>ABAJO</v>
      </c>
    </row>
    <row r="78" spans="1:7">
      <c r="A78" s="17" t="s">
        <v>111</v>
      </c>
      <c r="B78" s="35">
        <v>248095746</v>
      </c>
      <c r="C78" s="35">
        <v>177728853</v>
      </c>
      <c r="D78" s="35">
        <v>70366893</v>
      </c>
      <c r="E78" s="30">
        <f t="shared" si="3"/>
        <v>0.28362797079156687</v>
      </c>
      <c r="F78" s="15" t="str">
        <f t="shared" si="4"/>
        <v>Amarillo</v>
      </c>
      <c r="G78" s="15" t="str">
        <f t="shared" si="5"/>
        <v>ABAJO</v>
      </c>
    </row>
    <row r="79" spans="1:7">
      <c r="A79" s="17" t="s">
        <v>112</v>
      </c>
      <c r="B79" s="35">
        <v>247496847</v>
      </c>
      <c r="C79" s="35">
        <v>176658121</v>
      </c>
      <c r="D79" s="35">
        <v>70838726</v>
      </c>
      <c r="E79" s="30">
        <f t="shared" si="3"/>
        <v>0.2862207210259935</v>
      </c>
      <c r="F79" s="15" t="str">
        <f t="shared" si="4"/>
        <v>Amarillo</v>
      </c>
      <c r="G79" s="15" t="str">
        <f t="shared" si="5"/>
        <v>ARRIBA</v>
      </c>
    </row>
    <row r="80" spans="1:7">
      <c r="A80" s="17" t="s">
        <v>113</v>
      </c>
      <c r="B80" s="35">
        <v>244840334</v>
      </c>
      <c r="C80" s="35">
        <v>174830157</v>
      </c>
      <c r="D80" s="35">
        <v>70010177</v>
      </c>
      <c r="E80" s="30">
        <f t="shared" si="3"/>
        <v>0.28594217242000658</v>
      </c>
      <c r="F80" s="15" t="str">
        <f t="shared" si="4"/>
        <v>Amarillo</v>
      </c>
      <c r="G80" s="15" t="str">
        <f t="shared" si="5"/>
        <v>ABAJO</v>
      </c>
    </row>
    <row r="81" spans="1:7">
      <c r="A81" s="17" t="s">
        <v>114</v>
      </c>
      <c r="B81" s="35">
        <v>249978438</v>
      </c>
      <c r="C81" s="35">
        <v>180263557</v>
      </c>
      <c r="D81" s="35">
        <v>69714881</v>
      </c>
      <c r="E81" s="30">
        <f t="shared" si="3"/>
        <v>0.27888357715076212</v>
      </c>
      <c r="F81" s="15" t="str">
        <f t="shared" si="4"/>
        <v>Amarillo</v>
      </c>
      <c r="G81" s="15" t="str">
        <f t="shared" si="5"/>
        <v>ABAJO</v>
      </c>
    </row>
    <row r="82" spans="1:7">
      <c r="A82" s="17" t="s">
        <v>115</v>
      </c>
      <c r="B82" s="35">
        <v>257742553</v>
      </c>
      <c r="C82" s="35">
        <v>183623239</v>
      </c>
      <c r="D82" s="35">
        <v>74119314</v>
      </c>
      <c r="E82" s="30">
        <f t="shared" si="3"/>
        <v>0.28757111752516862</v>
      </c>
      <c r="F82" s="15" t="str">
        <f t="shared" si="4"/>
        <v>Amarillo</v>
      </c>
      <c r="G82" s="15" t="str">
        <f t="shared" si="5"/>
        <v>ARRIBA</v>
      </c>
    </row>
    <row r="83" spans="1:7">
      <c r="A83" s="17" t="s">
        <v>116</v>
      </c>
      <c r="B83" s="35">
        <v>256626756</v>
      </c>
      <c r="C83" s="35">
        <v>184043402</v>
      </c>
      <c r="D83" s="35">
        <v>72583354</v>
      </c>
      <c r="E83" s="30">
        <f t="shared" si="3"/>
        <v>0.28283626824944164</v>
      </c>
      <c r="F83" s="15" t="str">
        <f t="shared" si="4"/>
        <v>Amarillo</v>
      </c>
      <c r="G83" s="15" t="str">
        <f t="shared" si="5"/>
        <v>ABAJO</v>
      </c>
    </row>
    <row r="84" spans="1:7">
      <c r="A84" s="29" t="s">
        <v>117</v>
      </c>
      <c r="B84" s="36">
        <v>272169436</v>
      </c>
      <c r="C84" s="36">
        <v>196462291</v>
      </c>
      <c r="D84" s="36">
        <v>75707145</v>
      </c>
      <c r="E84" s="30">
        <f t="shared" si="3"/>
        <v>0.2781618175525043</v>
      </c>
      <c r="F84" s="15" t="str">
        <f t="shared" si="4"/>
        <v>Amarillo</v>
      </c>
      <c r="G84" s="15" t="str">
        <f t="shared" si="5"/>
        <v>ABAJO</v>
      </c>
    </row>
    <row r="85" spans="1:7">
      <c r="A85" s="14" t="s">
        <v>118</v>
      </c>
      <c r="B85" s="11">
        <v>254572844</v>
      </c>
      <c r="C85" s="11">
        <v>183001333</v>
      </c>
      <c r="D85" s="11">
        <v>71571511</v>
      </c>
      <c r="E85" s="30">
        <f>D85/B85</f>
        <v>0.2811435417675579</v>
      </c>
      <c r="F85" s="15" t="str">
        <f t="shared" si="4"/>
        <v>Amarillo</v>
      </c>
      <c r="G85" s="15" t="str">
        <f t="shared" si="5"/>
        <v>ARRIBA</v>
      </c>
    </row>
    <row r="86" spans="1:7">
      <c r="A86" s="29" t="s">
        <v>124</v>
      </c>
      <c r="B86" s="36">
        <v>232893743</v>
      </c>
      <c r="C86" s="36">
        <v>167408037</v>
      </c>
      <c r="D86" s="36">
        <v>65485706</v>
      </c>
      <c r="E86" s="30">
        <f t="shared" si="3"/>
        <v>0.28118276238962764</v>
      </c>
      <c r="F86" s="15" t="str">
        <f t="shared" si="4"/>
        <v>Amarillo</v>
      </c>
      <c r="G86" s="15" t="str">
        <f t="shared" si="5"/>
        <v>IGUAL</v>
      </c>
    </row>
    <row r="87" spans="1:7">
      <c r="A87" s="14" t="s">
        <v>210</v>
      </c>
      <c r="B87" s="11">
        <v>244697659</v>
      </c>
      <c r="C87" s="11">
        <v>173806320</v>
      </c>
      <c r="D87" s="11">
        <v>70891339</v>
      </c>
      <c r="E87" s="30">
        <f t="shared" si="3"/>
        <v>0.28970991912922223</v>
      </c>
      <c r="F87" s="15" t="str">
        <f t="shared" si="4"/>
        <v>Amarillo</v>
      </c>
      <c r="G87" s="15" t="str">
        <f t="shared" si="5"/>
        <v>ARRIBA</v>
      </c>
    </row>
    <row r="88" spans="1:7">
      <c r="A88" s="14" t="s">
        <v>128</v>
      </c>
      <c r="B88" s="11">
        <v>245841181</v>
      </c>
      <c r="C88" s="11">
        <v>174271537</v>
      </c>
      <c r="D88" s="11">
        <v>71569644</v>
      </c>
      <c r="E88" s="30">
        <f t="shared" si="3"/>
        <v>0.29112146186769255</v>
      </c>
      <c r="F88" s="15" t="str">
        <f t="shared" si="4"/>
        <v>Amarillo</v>
      </c>
      <c r="G88" s="15" t="str">
        <f t="shared" si="5"/>
        <v>ARRIBA</v>
      </c>
    </row>
    <row r="89" spans="1:7">
      <c r="A89" s="14" t="s">
        <v>212</v>
      </c>
      <c r="B89" s="11">
        <v>262232550</v>
      </c>
      <c r="C89" s="11">
        <v>188741307</v>
      </c>
      <c r="D89" s="11">
        <v>73491243</v>
      </c>
      <c r="E89" s="30">
        <f t="shared" si="3"/>
        <v>0.28025217693226873</v>
      </c>
      <c r="F89" s="15" t="str">
        <f t="shared" si="4"/>
        <v>Amarillo</v>
      </c>
      <c r="G89" s="15" t="str">
        <f t="shared" si="5"/>
        <v>ABAJO</v>
      </c>
    </row>
    <row r="90" spans="1:7">
      <c r="A90" s="14" t="s">
        <v>213</v>
      </c>
      <c r="B90" s="11">
        <v>263588405</v>
      </c>
      <c r="C90" s="11">
        <v>190813277</v>
      </c>
      <c r="D90" s="11">
        <v>72775128</v>
      </c>
      <c r="E90" s="30">
        <f t="shared" si="3"/>
        <v>0.27609381376240733</v>
      </c>
      <c r="F90" s="15" t="str">
        <f t="shared" si="4"/>
        <v>Amarillo</v>
      </c>
      <c r="G90" s="15" t="str">
        <f t="shared" si="5"/>
        <v>ABAJO</v>
      </c>
    </row>
    <row r="91" spans="1:7">
      <c r="A91" s="14" t="s">
        <v>214</v>
      </c>
      <c r="B91" s="11">
        <v>266292927</v>
      </c>
      <c r="C91" s="11">
        <v>191161343</v>
      </c>
      <c r="D91" s="11">
        <v>75131584</v>
      </c>
      <c r="E91" s="30">
        <f t="shared" si="3"/>
        <v>0.28213886431914131</v>
      </c>
      <c r="F91" s="15" t="str">
        <f t="shared" si="4"/>
        <v>Amarillo</v>
      </c>
      <c r="G91" s="15" t="str">
        <f t="shared" si="5"/>
        <v>ARRIBA</v>
      </c>
    </row>
    <row r="92" spans="1:7">
      <c r="A92" s="14" t="s">
        <v>215</v>
      </c>
      <c r="B92" s="11">
        <v>264397089</v>
      </c>
      <c r="C92" s="11">
        <v>189945911</v>
      </c>
      <c r="D92" s="11">
        <v>74451178</v>
      </c>
      <c r="E92" s="30">
        <f t="shared" si="3"/>
        <v>0.28158849358587301</v>
      </c>
      <c r="F92" s="15" t="str">
        <f t="shared" si="4"/>
        <v>Amarillo</v>
      </c>
      <c r="G92" s="15" t="str">
        <f t="shared" si="5"/>
        <v>ABAJO</v>
      </c>
    </row>
    <row r="93" spans="1:7">
      <c r="A93" s="14" t="s">
        <v>216</v>
      </c>
      <c r="B93" s="11">
        <v>268770555</v>
      </c>
      <c r="C93" s="11">
        <v>194117973</v>
      </c>
      <c r="D93" s="11">
        <v>74652582</v>
      </c>
      <c r="E93" s="30">
        <f t="shared" si="3"/>
        <v>0.2777558055048106</v>
      </c>
      <c r="F93" s="15" t="str">
        <f t="shared" si="4"/>
        <v>Amarillo</v>
      </c>
      <c r="G93" s="15" t="str">
        <f t="shared" ref="G93:G98" si="6">IF(E93-E92&gt;0.0001,"ARRIBA",IF(E93-E92&lt;-0.0001,"ABAJO","IGUAL"))</f>
        <v>ABAJO</v>
      </c>
    </row>
    <row r="94" spans="1:7">
      <c r="A94" s="14" t="s">
        <v>217</v>
      </c>
      <c r="B94" s="11">
        <v>266638327</v>
      </c>
      <c r="C94" s="11">
        <v>190730362</v>
      </c>
      <c r="D94" s="11">
        <v>75907965</v>
      </c>
      <c r="E94" s="30">
        <f t="shared" ref="E94:E99" si="7">D94/B94</f>
        <v>0.2846851233056229</v>
      </c>
      <c r="F94" s="15" t="str">
        <f>IF(E94&gt;=36%,"Verde",IF(E94&lt;27%,"Rojo","Amarillo"))</f>
        <v>Amarillo</v>
      </c>
      <c r="G94" s="15" t="str">
        <f t="shared" si="6"/>
        <v>ARRIBA</v>
      </c>
    </row>
    <row r="95" spans="1:7">
      <c r="A95" s="14" t="s">
        <v>218</v>
      </c>
      <c r="B95" s="11">
        <v>276471282</v>
      </c>
      <c r="C95" s="11">
        <v>201526175</v>
      </c>
      <c r="D95" s="11">
        <v>74945107</v>
      </c>
      <c r="E95" s="30">
        <f t="shared" si="7"/>
        <v>0.27107736636458324</v>
      </c>
      <c r="F95" s="15" t="str">
        <f t="shared" ref="F95:F100" si="8">IF(E95&gt;=36%,"Verde",IF(E95&lt;27%,"Rojo","Amarillo"))</f>
        <v>Amarillo</v>
      </c>
      <c r="G95" s="15" t="str">
        <f t="shared" si="6"/>
        <v>ABAJO</v>
      </c>
    </row>
    <row r="96" spans="1:7">
      <c r="A96" s="14" t="s">
        <v>219</v>
      </c>
      <c r="B96" s="11">
        <v>301280832</v>
      </c>
      <c r="C96" s="11">
        <v>219862233</v>
      </c>
      <c r="D96" s="11">
        <v>81418599</v>
      </c>
      <c r="E96" s="30">
        <f t="shared" si="7"/>
        <v>0.27024154991712185</v>
      </c>
      <c r="F96" s="15" t="str">
        <f t="shared" si="8"/>
        <v>Amarillo</v>
      </c>
      <c r="G96" s="15" t="str">
        <f t="shared" si="6"/>
        <v>ABAJO</v>
      </c>
    </row>
    <row r="97" spans="1:9">
      <c r="A97" s="14" t="s">
        <v>220</v>
      </c>
      <c r="B97" s="11">
        <v>285976451</v>
      </c>
      <c r="C97" s="11">
        <v>207487512</v>
      </c>
      <c r="D97" s="11">
        <v>78488939</v>
      </c>
      <c r="E97" s="30">
        <f t="shared" si="7"/>
        <v>0.27445944841101622</v>
      </c>
      <c r="F97" s="15" t="str">
        <f t="shared" si="8"/>
        <v>Amarillo</v>
      </c>
      <c r="G97" s="15" t="str">
        <f t="shared" si="6"/>
        <v>ARRIBA</v>
      </c>
      <c r="I97" s="37"/>
    </row>
    <row r="98" spans="1:9">
      <c r="A98" s="14" t="s">
        <v>221</v>
      </c>
      <c r="B98" s="11">
        <v>273543652</v>
      </c>
      <c r="C98" s="11">
        <v>202464414</v>
      </c>
      <c r="D98" s="11">
        <v>71079238</v>
      </c>
      <c r="E98" s="30">
        <f t="shared" si="7"/>
        <v>0.25984605192007892</v>
      </c>
      <c r="F98" s="15" t="str">
        <f t="shared" si="8"/>
        <v>Rojo</v>
      </c>
      <c r="G98" s="15" t="str">
        <f t="shared" si="6"/>
        <v>ABAJO</v>
      </c>
      <c r="H98" s="5"/>
    </row>
    <row r="99" spans="1:9">
      <c r="A99" s="14" t="s">
        <v>238</v>
      </c>
      <c r="B99" s="11">
        <v>276024087</v>
      </c>
      <c r="C99" s="11">
        <v>199649375</v>
      </c>
      <c r="D99" s="11">
        <v>76374712</v>
      </c>
      <c r="E99" s="30">
        <f t="shared" si="7"/>
        <v>0.27669582328878423</v>
      </c>
      <c r="F99" s="15" t="str">
        <f t="shared" si="8"/>
        <v>Amarillo</v>
      </c>
      <c r="G99" s="15" t="str">
        <f t="shared" ref="G99:G104" si="9">IF(E99-E98&gt;0.0001,"ARRIBA",IF(E99-E98&lt;-0.0001,"ABAJO","IGUAL"))</f>
        <v>ARRIBA</v>
      </c>
    </row>
    <row r="100" spans="1:9">
      <c r="A100" s="14" t="s">
        <v>239</v>
      </c>
      <c r="B100" s="11">
        <v>285067375</v>
      </c>
      <c r="C100" s="11">
        <v>203753424</v>
      </c>
      <c r="D100" s="11">
        <v>81313951</v>
      </c>
      <c r="E100" s="30">
        <f>D100/B100</f>
        <v>0.28524467592968156</v>
      </c>
      <c r="F100" s="15" t="str">
        <f t="shared" si="8"/>
        <v>Amarillo</v>
      </c>
      <c r="G100" s="15" t="str">
        <f t="shared" si="9"/>
        <v>ARRIBA</v>
      </c>
    </row>
    <row r="101" spans="1:9">
      <c r="A101" s="14" t="s">
        <v>240</v>
      </c>
      <c r="B101" s="11">
        <v>308877693</v>
      </c>
      <c r="C101" s="11">
        <v>224251752</v>
      </c>
      <c r="D101" s="11">
        <v>84625941</v>
      </c>
      <c r="E101" s="30">
        <f>D101/B101</f>
        <v>0.27397880429002036</v>
      </c>
      <c r="F101" s="15" t="str">
        <f>IF(E101&gt;=36%,"Verde",IF(E101&lt;27%,"Rojo","Amarillo"))</f>
        <v>Amarillo</v>
      </c>
      <c r="G101" s="15" t="str">
        <f t="shared" si="9"/>
        <v>ABAJO</v>
      </c>
    </row>
    <row r="102" spans="1:9">
      <c r="A102" s="14" t="s">
        <v>241</v>
      </c>
      <c r="B102" s="11">
        <v>306462764</v>
      </c>
      <c r="C102" s="11">
        <v>223433846</v>
      </c>
      <c r="D102" s="11">
        <v>83028918</v>
      </c>
      <c r="E102" s="30">
        <f>D102/B102</f>
        <v>0.27092661084267972</v>
      </c>
      <c r="F102" s="15" t="str">
        <f>IF(E102&gt;=36%,"Verde",IF(E102&lt;27%,"Rojo","Amarillo"))</f>
        <v>Amarillo</v>
      </c>
      <c r="G102" s="15" t="str">
        <f t="shared" si="9"/>
        <v>ABAJO</v>
      </c>
    </row>
    <row r="103" spans="1:9">
      <c r="A103" s="14" t="s">
        <v>242</v>
      </c>
      <c r="B103" s="11">
        <v>303964253</v>
      </c>
      <c r="C103" s="11">
        <v>220807506</v>
      </c>
      <c r="D103" s="11">
        <v>83156747</v>
      </c>
      <c r="E103" s="30">
        <f>D103/B103</f>
        <v>0.27357410017552292</v>
      </c>
      <c r="F103" s="15" t="str">
        <f>IF(E103&gt;=36%,"Verde",IF(E103&lt;27%,"Rojo","Amarillo"))</f>
        <v>Amarillo</v>
      </c>
      <c r="G103" s="15" t="str">
        <f t="shared" si="9"/>
        <v>ARRIBA</v>
      </c>
    </row>
    <row r="104" spans="1:9">
      <c r="A104" s="14" t="s">
        <v>243</v>
      </c>
      <c r="B104" s="11">
        <v>327371560</v>
      </c>
      <c r="C104" s="11">
        <v>237685835</v>
      </c>
      <c r="D104" s="11">
        <v>89685725</v>
      </c>
      <c r="E104" s="30">
        <f>D104/B104</f>
        <v>0.27395698331278379</v>
      </c>
      <c r="F104" s="15" t="str">
        <f>IF(E104&gt;=36%,"Verde",IF(E104&lt;27%,"Rojo","Amarillo"))</f>
        <v>Amarillo</v>
      </c>
      <c r="G104" s="15" t="str">
        <f t="shared" si="9"/>
        <v>ARRIBA</v>
      </c>
    </row>
    <row r="106" spans="1:9">
      <c r="E106" s="5"/>
    </row>
  </sheetData>
  <mergeCells count="1">
    <mergeCell ref="A3:B4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5">
    <tabColor theme="4" tint="-0.499984740745262"/>
  </sheetPr>
  <dimension ref="A1:M46"/>
  <sheetViews>
    <sheetView zoomScale="90" zoomScaleNormal="90" workbookViewId="0">
      <pane xSplit="4" ySplit="5" topLeftCell="E31" activePane="bottomRight" state="frozen"/>
      <selection pane="topRight" activeCell="E1" sqref="E1"/>
      <selection pane="bottomLeft" activeCell="A6" sqref="A6"/>
      <selection pane="bottomRight" activeCell="I45" sqref="I45"/>
    </sheetView>
  </sheetViews>
  <sheetFormatPr baseColWidth="10" defaultColWidth="11.42578125" defaultRowHeight="15"/>
  <cols>
    <col min="1" max="1" width="1.85546875" style="18" customWidth="1"/>
    <col min="2" max="16384" width="11.42578125" style="18"/>
  </cols>
  <sheetData>
    <row r="1" spans="1:13" ht="15.75">
      <c r="A1" s="69" t="s">
        <v>123</v>
      </c>
      <c r="B1" s="69" t="s">
        <v>223</v>
      </c>
      <c r="C1" s="69"/>
      <c r="D1" s="10" t="s">
        <v>224</v>
      </c>
      <c r="E1" s="10"/>
      <c r="F1" s="10"/>
      <c r="G1" s="10"/>
      <c r="H1" s="10"/>
      <c r="I1" s="10"/>
    </row>
    <row r="2" spans="1:13">
      <c r="C2" s="10"/>
      <c r="D2" s="10"/>
      <c r="E2" s="10"/>
      <c r="F2" s="10"/>
      <c r="G2" s="10"/>
      <c r="H2" s="10"/>
      <c r="I2" s="10"/>
    </row>
    <row r="3" spans="1:13" ht="15.75">
      <c r="C3" s="10"/>
      <c r="D3" s="10"/>
      <c r="E3" s="70" t="s">
        <v>226</v>
      </c>
      <c r="F3" s="71"/>
      <c r="G3" s="71"/>
      <c r="H3" s="71"/>
      <c r="I3" s="71"/>
      <c r="K3" s="70" t="s">
        <v>227</v>
      </c>
      <c r="L3" s="71"/>
      <c r="M3" s="71"/>
    </row>
    <row r="4" spans="1:13" ht="26.25" customHeight="1">
      <c r="A4" s="22"/>
      <c r="B4" s="22"/>
      <c r="C4" s="22"/>
      <c r="D4" s="22"/>
      <c r="E4" s="72" t="s">
        <v>228</v>
      </c>
      <c r="F4" s="73"/>
      <c r="G4" s="73"/>
      <c r="H4" s="73"/>
      <c r="I4" s="74"/>
      <c r="K4" s="72" t="s">
        <v>225</v>
      </c>
      <c r="L4" s="73"/>
      <c r="M4" s="73"/>
    </row>
    <row r="5" spans="1:13">
      <c r="B5" s="2" t="s">
        <v>121</v>
      </c>
      <c r="C5" s="2" t="s">
        <v>108</v>
      </c>
      <c r="D5" s="2" t="s">
        <v>109</v>
      </c>
      <c r="E5" s="2" t="s">
        <v>125</v>
      </c>
      <c r="F5" s="2" t="s">
        <v>126</v>
      </c>
      <c r="G5" s="2" t="s">
        <v>127</v>
      </c>
      <c r="H5" s="4" t="s">
        <v>120</v>
      </c>
      <c r="I5" s="4" t="s">
        <v>211</v>
      </c>
      <c r="K5" s="3" t="s">
        <v>125</v>
      </c>
      <c r="L5" s="3" t="s">
        <v>126</v>
      </c>
      <c r="M5" s="3" t="s">
        <v>127</v>
      </c>
    </row>
    <row r="6" spans="1:13">
      <c r="B6" s="23" t="s">
        <v>28</v>
      </c>
      <c r="C6" s="14">
        <v>2005</v>
      </c>
      <c r="D6" s="14">
        <v>1</v>
      </c>
      <c r="E6" s="7">
        <v>0.34783702850341797</v>
      </c>
      <c r="F6" s="8">
        <v>0.27991380691528323</v>
      </c>
      <c r="G6" s="8">
        <v>0.56341953277587886</v>
      </c>
      <c r="H6" s="24" t="str">
        <f>IF(E6&lt;27.4%,"VERDE",IF(E6&lt;34.3%,"AMARILLO","ROJO"))</f>
        <v>ROJO</v>
      </c>
      <c r="I6" s="24"/>
      <c r="K6" s="31">
        <v>0.85198473930358887</v>
      </c>
      <c r="L6" s="31">
        <v>0.79999130964279175</v>
      </c>
      <c r="M6" s="31">
        <v>0.97518527507781982</v>
      </c>
    </row>
    <row r="7" spans="1:13">
      <c r="B7" s="23" t="s">
        <v>29</v>
      </c>
      <c r="C7" s="14">
        <v>2005</v>
      </c>
      <c r="D7" s="14">
        <v>2</v>
      </c>
      <c r="E7" s="7">
        <v>0.36420783996582029</v>
      </c>
      <c r="F7" s="8">
        <v>0.29479064941406252</v>
      </c>
      <c r="G7" s="8">
        <v>0.5864705657958984</v>
      </c>
      <c r="H7" s="24" t="str">
        <f t="shared" ref="H7:H43" si="0">IF(E7&lt;27.4%,"VERDE",IF(E7&lt;34.3%,"AMARILLO","ROJO"))</f>
        <v>ROJO</v>
      </c>
      <c r="I7" s="24" t="str">
        <f>IF((E7-E6)&gt;0.001,"ARRIBA",IF(E7-E6&lt;-0.001,"ABAJO","IGUAL"))</f>
        <v>ARRIBA</v>
      </c>
      <c r="K7" s="31">
        <v>0.88801759481430054</v>
      </c>
      <c r="L7" s="31">
        <v>0.83332628011703491</v>
      </c>
      <c r="M7" s="31">
        <v>1.0177527666091919</v>
      </c>
    </row>
    <row r="8" spans="1:13">
      <c r="B8" s="25" t="s">
        <v>30</v>
      </c>
      <c r="C8" s="26">
        <v>2005</v>
      </c>
      <c r="D8" s="26">
        <v>3</v>
      </c>
      <c r="E8" s="7">
        <v>0.35798236846923825</v>
      </c>
      <c r="F8" s="8">
        <v>0.28873487472534182</v>
      </c>
      <c r="G8" s="8">
        <v>0.57906227111816411</v>
      </c>
      <c r="H8" s="24" t="str">
        <f t="shared" si="0"/>
        <v>ROJO</v>
      </c>
      <c r="I8" s="24" t="str">
        <f t="shared" ref="I8:I46" si="1">IF((E8-E7)&gt;0.001,"ARRIBA",IF(E8-E7&lt;-0.001,"ABAJO","IGUAL"))</f>
        <v>ABAJO</v>
      </c>
      <c r="K8" s="31">
        <v>0.87949329614639282</v>
      </c>
      <c r="L8" s="31">
        <v>0.82398289442062378</v>
      </c>
      <c r="M8" s="31">
        <v>1.011326789855957</v>
      </c>
    </row>
    <row r="9" spans="1:13">
      <c r="B9" s="23" t="s">
        <v>31</v>
      </c>
      <c r="C9" s="14">
        <v>2005</v>
      </c>
      <c r="D9" s="14">
        <v>4</v>
      </c>
      <c r="E9" s="9">
        <v>0.33670097351074219</v>
      </c>
      <c r="F9" s="13">
        <v>0.27150291442871094</v>
      </c>
      <c r="G9" s="13">
        <v>0.54385189056396488</v>
      </c>
      <c r="H9" s="24" t="str">
        <f t="shared" si="0"/>
        <v>AMARILLO</v>
      </c>
      <c r="I9" s="24" t="str">
        <f t="shared" si="1"/>
        <v>ABAJO</v>
      </c>
      <c r="K9" s="31">
        <v>0.83547651767730713</v>
      </c>
      <c r="L9" s="31">
        <v>0.79005557298660278</v>
      </c>
      <c r="M9" s="31">
        <v>0.94339942932128906</v>
      </c>
    </row>
    <row r="10" spans="1:13">
      <c r="B10" s="25" t="s">
        <v>32</v>
      </c>
      <c r="C10" s="26">
        <v>2006</v>
      </c>
      <c r="D10" s="14">
        <v>1</v>
      </c>
      <c r="E10" s="9">
        <v>0.34331794738769533</v>
      </c>
      <c r="F10" s="13">
        <v>0.27472545623779299</v>
      </c>
      <c r="G10" s="13">
        <v>0.56183372497558592</v>
      </c>
      <c r="H10" s="24" t="str">
        <f t="shared" si="0"/>
        <v>ROJO</v>
      </c>
      <c r="I10" s="24" t="str">
        <f t="shared" si="1"/>
        <v>ARRIBA</v>
      </c>
      <c r="K10" s="31">
        <v>0.85457473993301392</v>
      </c>
      <c r="L10" s="31">
        <v>0.80370134115219116</v>
      </c>
      <c r="M10" s="31">
        <v>0.97562724351882935</v>
      </c>
    </row>
    <row r="11" spans="1:13">
      <c r="B11" s="23" t="s">
        <v>33</v>
      </c>
      <c r="C11" s="14">
        <v>2006</v>
      </c>
      <c r="D11" s="14">
        <v>2</v>
      </c>
      <c r="E11" s="9">
        <v>0.32578330993652344</v>
      </c>
      <c r="F11" s="13">
        <v>0.25783409118652345</v>
      </c>
      <c r="G11" s="13">
        <v>0.54168178558349611</v>
      </c>
      <c r="H11" s="24" t="str">
        <f t="shared" si="0"/>
        <v>AMARILLO</v>
      </c>
      <c r="I11" s="24" t="str">
        <f t="shared" si="1"/>
        <v>ABAJO</v>
      </c>
      <c r="K11" s="31">
        <v>0.8245047926902771</v>
      </c>
      <c r="L11" s="31">
        <v>0.77210706472396851</v>
      </c>
      <c r="M11" s="31">
        <v>0.9493299126625061</v>
      </c>
    </row>
    <row r="12" spans="1:13">
      <c r="B12" s="23" t="s">
        <v>34</v>
      </c>
      <c r="C12" s="14">
        <v>2006</v>
      </c>
      <c r="D12" s="14">
        <v>3</v>
      </c>
      <c r="E12" s="9">
        <v>0.33668239593505861</v>
      </c>
      <c r="F12" s="13">
        <v>0.27194807052612302</v>
      </c>
      <c r="G12" s="13">
        <v>0.54291831970214843</v>
      </c>
      <c r="H12" s="24" t="str">
        <f t="shared" si="0"/>
        <v>AMARILLO</v>
      </c>
      <c r="I12" s="24" t="str">
        <f t="shared" si="1"/>
        <v>ARRIBA</v>
      </c>
      <c r="K12" s="31">
        <v>0.85433465242385864</v>
      </c>
      <c r="L12" s="31">
        <v>0.80805683135986328</v>
      </c>
      <c r="M12" s="31">
        <v>0.96463441848754883</v>
      </c>
    </row>
    <row r="13" spans="1:13">
      <c r="B13" s="23" t="s">
        <v>35</v>
      </c>
      <c r="C13" s="14">
        <v>2006</v>
      </c>
      <c r="D13" s="14">
        <v>4</v>
      </c>
      <c r="E13" s="9">
        <v>0.34341873168945314</v>
      </c>
      <c r="F13" s="13">
        <v>0.2768212127685547</v>
      </c>
      <c r="G13" s="13">
        <v>0.5549777221679687</v>
      </c>
      <c r="H13" s="24" t="str">
        <f t="shared" si="0"/>
        <v>ROJO</v>
      </c>
      <c r="I13" s="24" t="str">
        <f t="shared" si="1"/>
        <v>ARRIBA</v>
      </c>
      <c r="K13" s="31">
        <v>0.8717772364616394</v>
      </c>
      <c r="L13" s="31">
        <v>0.82771891355514526</v>
      </c>
      <c r="M13" s="31">
        <v>0.97685337066650391</v>
      </c>
    </row>
    <row r="14" spans="1:13">
      <c r="B14" s="23" t="s">
        <v>36</v>
      </c>
      <c r="C14" s="14">
        <v>2007</v>
      </c>
      <c r="D14" s="14">
        <v>1</v>
      </c>
      <c r="E14" s="9">
        <v>0.35153076171874997</v>
      </c>
      <c r="F14" s="13">
        <v>0.28411176681518557</v>
      </c>
      <c r="G14" s="13">
        <v>0.56527656555175776</v>
      </c>
      <c r="H14" s="24" t="str">
        <f t="shared" si="0"/>
        <v>ROJO</v>
      </c>
      <c r="I14" s="24" t="str">
        <f t="shared" si="1"/>
        <v>ARRIBA</v>
      </c>
      <c r="K14" s="31">
        <v>0.8898167610168457</v>
      </c>
      <c r="L14" s="31">
        <v>0.8469814658164978</v>
      </c>
      <c r="M14" s="31">
        <v>0.99204039573669434</v>
      </c>
    </row>
    <row r="15" spans="1:13">
      <c r="B15" s="23" t="s">
        <v>37</v>
      </c>
      <c r="C15" s="14">
        <v>2007</v>
      </c>
      <c r="D15" s="14">
        <v>2</v>
      </c>
      <c r="E15" s="9">
        <v>0.33109584808349607</v>
      </c>
      <c r="F15" s="13">
        <v>0.2657046890258789</v>
      </c>
      <c r="G15" s="13">
        <v>0.5385271453857422</v>
      </c>
      <c r="H15" s="24" t="str">
        <f t="shared" si="0"/>
        <v>AMARILLO</v>
      </c>
      <c r="I15" s="24" t="str">
        <f t="shared" si="1"/>
        <v>ABAJO</v>
      </c>
      <c r="K15" s="31">
        <v>0.84444767236709595</v>
      </c>
      <c r="L15" s="31">
        <v>0.79946339130401611</v>
      </c>
      <c r="M15" s="31">
        <v>0.95187497138977051</v>
      </c>
    </row>
    <row r="16" spans="1:13">
      <c r="B16" s="23" t="s">
        <v>38</v>
      </c>
      <c r="C16" s="14">
        <v>2007</v>
      </c>
      <c r="D16" s="14">
        <v>3</v>
      </c>
      <c r="E16" s="9">
        <v>0.339444580078125</v>
      </c>
      <c r="F16" s="13">
        <v>0.27422094345092773</v>
      </c>
      <c r="G16" s="13">
        <v>0.54461090087890629</v>
      </c>
      <c r="H16" s="24" t="str">
        <f t="shared" si="0"/>
        <v>AMARILLO</v>
      </c>
      <c r="I16" s="24" t="str">
        <f t="shared" si="1"/>
        <v>ARRIBA</v>
      </c>
      <c r="K16" s="31">
        <v>0.86493736505508423</v>
      </c>
      <c r="L16" s="31">
        <v>0.82734036445617676</v>
      </c>
      <c r="M16" s="31">
        <v>0.9547460675239563</v>
      </c>
    </row>
    <row r="17" spans="2:13">
      <c r="B17" s="23" t="s">
        <v>39</v>
      </c>
      <c r="C17" s="14">
        <v>2007</v>
      </c>
      <c r="D17" s="14">
        <v>4</v>
      </c>
      <c r="E17" s="9">
        <v>0.33132774353027344</v>
      </c>
      <c r="F17" s="13">
        <v>0.26652074813842774</v>
      </c>
      <c r="G17" s="13">
        <v>0.53522926330566412</v>
      </c>
      <c r="H17" s="24" t="str">
        <f t="shared" si="0"/>
        <v>AMARILLO</v>
      </c>
      <c r="I17" s="24" t="str">
        <f t="shared" si="1"/>
        <v>ABAJO</v>
      </c>
      <c r="K17" s="31">
        <v>0.86406433582305908</v>
      </c>
      <c r="L17" s="31">
        <v>0.83280491828918457</v>
      </c>
      <c r="M17" s="31">
        <v>0.93875414133071899</v>
      </c>
    </row>
    <row r="18" spans="2:13">
      <c r="B18" s="23" t="s">
        <v>40</v>
      </c>
      <c r="C18" s="14">
        <v>2008</v>
      </c>
      <c r="D18" s="14">
        <v>1</v>
      </c>
      <c r="E18" s="9">
        <v>0.33171512603759767</v>
      </c>
      <c r="F18" s="13">
        <v>0.26873556137084958</v>
      </c>
      <c r="G18" s="13">
        <v>0.53049053192138673</v>
      </c>
      <c r="H18" s="24" t="str">
        <f t="shared" si="0"/>
        <v>AMARILLO</v>
      </c>
      <c r="I18" s="24" t="str">
        <f t="shared" si="1"/>
        <v>IGUAL</v>
      </c>
      <c r="K18" s="31">
        <v>0.85768699645996094</v>
      </c>
      <c r="L18" s="31">
        <v>0.82473516464233398</v>
      </c>
      <c r="M18" s="31">
        <v>0.93645358085632324</v>
      </c>
    </row>
    <row r="19" spans="2:13">
      <c r="B19" s="23" t="s">
        <v>41</v>
      </c>
      <c r="C19" s="14">
        <v>2008</v>
      </c>
      <c r="D19" s="14">
        <v>2</v>
      </c>
      <c r="E19" s="9">
        <v>0.32872020721435546</v>
      </c>
      <c r="F19" s="13">
        <v>0.26653099060058594</v>
      </c>
      <c r="G19" s="13">
        <v>0.52382038116455076</v>
      </c>
      <c r="H19" s="24" t="str">
        <f t="shared" si="0"/>
        <v>AMARILLO</v>
      </c>
      <c r="I19" s="24" t="str">
        <f t="shared" si="1"/>
        <v>ABAJO</v>
      </c>
      <c r="K19" s="31">
        <v>0.85740631818771362</v>
      </c>
      <c r="L19" s="31">
        <v>0.8277251124382019</v>
      </c>
      <c r="M19" s="31">
        <v>0.92837220430374146</v>
      </c>
    </row>
    <row r="20" spans="2:13">
      <c r="B20" s="23" t="s">
        <v>42</v>
      </c>
      <c r="C20" s="14">
        <v>2008</v>
      </c>
      <c r="D20" s="14">
        <v>3</v>
      </c>
      <c r="E20" s="9">
        <v>0.35753578186035156</v>
      </c>
      <c r="F20" s="13">
        <v>0.29596920013427735</v>
      </c>
      <c r="G20" s="13">
        <v>0.5524772644042969</v>
      </c>
      <c r="H20" s="24" t="str">
        <f t="shared" si="0"/>
        <v>ROJO</v>
      </c>
      <c r="I20" s="24" t="str">
        <f t="shared" si="1"/>
        <v>ARRIBA</v>
      </c>
      <c r="K20" s="31">
        <v>0.92388403415679932</v>
      </c>
      <c r="L20" s="31">
        <v>0.90171575546264648</v>
      </c>
      <c r="M20" s="31">
        <v>0.97688812017440796</v>
      </c>
    </row>
    <row r="21" spans="2:13">
      <c r="B21" s="23" t="s">
        <v>43</v>
      </c>
      <c r="C21" s="14">
        <v>2008</v>
      </c>
      <c r="D21" s="14">
        <v>4</v>
      </c>
      <c r="E21" s="9">
        <v>0.37364208221435546</v>
      </c>
      <c r="F21" s="13">
        <v>0.31486383438110349</v>
      </c>
      <c r="G21" s="13">
        <v>0.55743679046630856</v>
      </c>
      <c r="H21" s="24" t="str">
        <f t="shared" si="0"/>
        <v>ROJO</v>
      </c>
      <c r="I21" s="24" t="str">
        <f t="shared" si="1"/>
        <v>ARRIBA</v>
      </c>
      <c r="K21" s="31">
        <v>0.9732813835144043</v>
      </c>
      <c r="L21" s="31">
        <v>0.96865880489349365</v>
      </c>
      <c r="M21" s="31">
        <v>0.98431652784347534</v>
      </c>
    </row>
    <row r="22" spans="2:13">
      <c r="B22" s="23" t="s">
        <v>44</v>
      </c>
      <c r="C22" s="14">
        <v>2009</v>
      </c>
      <c r="D22" s="14">
        <v>1</v>
      </c>
      <c r="E22" s="9">
        <v>0.37264019012451172</v>
      </c>
      <c r="F22" s="13">
        <v>0.31453077316284178</v>
      </c>
      <c r="G22" s="13">
        <v>0.55342918395996099</v>
      </c>
      <c r="H22" s="24" t="str">
        <f t="shared" si="0"/>
        <v>ROJO</v>
      </c>
      <c r="I22" s="24" t="str">
        <f t="shared" si="1"/>
        <v>ABAJO</v>
      </c>
      <c r="K22" s="31">
        <v>0.96537983417510986</v>
      </c>
      <c r="L22" s="31">
        <v>0.96238476037979126</v>
      </c>
      <c r="M22" s="31">
        <v>0.97252631187438965</v>
      </c>
    </row>
    <row r="23" spans="2:13">
      <c r="B23" s="23" t="s">
        <v>45</v>
      </c>
      <c r="C23" s="14">
        <v>2009</v>
      </c>
      <c r="D23" s="14">
        <v>2</v>
      </c>
      <c r="E23" s="9">
        <v>0.38731586456298828</v>
      </c>
      <c r="F23" s="13">
        <v>0.32804878234863283</v>
      </c>
      <c r="G23" s="13">
        <v>0.57248165130615236</v>
      </c>
      <c r="H23" s="24" t="str">
        <f t="shared" si="0"/>
        <v>ROJO</v>
      </c>
      <c r="I23" s="24" t="str">
        <f t="shared" si="1"/>
        <v>ARRIBA</v>
      </c>
      <c r="K23" s="31">
        <v>0.99930500984191895</v>
      </c>
      <c r="L23" s="31">
        <v>0.99771356582641602</v>
      </c>
      <c r="M23" s="31">
        <v>1.0030974149703979</v>
      </c>
    </row>
    <row r="24" spans="2:13">
      <c r="B24" s="23" t="s">
        <v>46</v>
      </c>
      <c r="C24" s="14">
        <v>2009</v>
      </c>
      <c r="D24" s="14">
        <v>3</v>
      </c>
      <c r="E24" s="9">
        <v>0.3951779556274414</v>
      </c>
      <c r="F24" s="13">
        <v>0.33581588745117186</v>
      </c>
      <c r="G24" s="13">
        <v>0.57816764831542966</v>
      </c>
      <c r="H24" s="24" t="str">
        <f t="shared" si="0"/>
        <v>ROJO</v>
      </c>
      <c r="I24" s="24" t="str">
        <f t="shared" si="1"/>
        <v>ARRIBA</v>
      </c>
      <c r="K24" s="31">
        <v>1.0169730186462402</v>
      </c>
      <c r="L24" s="31">
        <v>1.0142642259597778</v>
      </c>
      <c r="M24" s="31">
        <v>1.0234451293945313</v>
      </c>
    </row>
    <row r="25" spans="2:13">
      <c r="B25" s="23" t="s">
        <v>47</v>
      </c>
      <c r="C25" s="14">
        <v>2009</v>
      </c>
      <c r="D25" s="14">
        <v>4</v>
      </c>
      <c r="E25" s="9">
        <v>0.38920734405517576</v>
      </c>
      <c r="F25" s="13">
        <v>0.33277469635009765</v>
      </c>
      <c r="G25" s="13">
        <v>0.5633265686035156</v>
      </c>
      <c r="H25" s="24" t="str">
        <f t="shared" si="0"/>
        <v>ROJO</v>
      </c>
      <c r="I25" s="24" t="str">
        <f t="shared" si="1"/>
        <v>ABAJO</v>
      </c>
      <c r="K25" s="31">
        <v>1.0289485454559326</v>
      </c>
      <c r="L25" s="31">
        <v>1.0399943590164185</v>
      </c>
      <c r="M25" s="31">
        <v>1.0025125741958618</v>
      </c>
    </row>
    <row r="26" spans="2:13">
      <c r="B26" s="23" t="s">
        <v>119</v>
      </c>
      <c r="C26" s="14">
        <v>2010</v>
      </c>
      <c r="D26" s="14">
        <v>1</v>
      </c>
      <c r="E26" s="9">
        <v>0.38826469421386717</v>
      </c>
      <c r="F26" s="13">
        <v>0.33072853088378906</v>
      </c>
      <c r="G26" s="13">
        <v>0.56669593811035157</v>
      </c>
      <c r="H26" s="24" t="str">
        <f t="shared" si="0"/>
        <v>ROJO</v>
      </c>
      <c r="I26" s="24" t="str">
        <f t="shared" si="1"/>
        <v>IGUAL</v>
      </c>
      <c r="K26" s="31">
        <v>1</v>
      </c>
      <c r="L26" s="31">
        <v>1</v>
      </c>
      <c r="M26" s="31">
        <v>1</v>
      </c>
    </row>
    <row r="27" spans="2:13">
      <c r="B27" s="23" t="s">
        <v>49</v>
      </c>
      <c r="C27" s="14">
        <v>2010</v>
      </c>
      <c r="D27" s="14">
        <v>2</v>
      </c>
      <c r="E27" s="9">
        <v>0.38268207550048827</v>
      </c>
      <c r="F27" s="13">
        <v>0.3250849533081055</v>
      </c>
      <c r="G27" s="13">
        <v>0.56037406921386723</v>
      </c>
      <c r="H27" s="24" t="str">
        <f t="shared" si="0"/>
        <v>ROJO</v>
      </c>
      <c r="I27" s="24" t="str">
        <f t="shared" si="1"/>
        <v>ABAJO</v>
      </c>
      <c r="K27" s="31">
        <v>0.99331462383270264</v>
      </c>
      <c r="L27" s="31">
        <v>0.99458211660385132</v>
      </c>
      <c r="M27" s="31">
        <v>0.9902833104133606</v>
      </c>
    </row>
    <row r="28" spans="2:13">
      <c r="B28" s="23" t="s">
        <v>50</v>
      </c>
      <c r="C28" s="14">
        <v>2010</v>
      </c>
      <c r="D28" s="14">
        <v>3</v>
      </c>
      <c r="E28" s="9">
        <v>0.38005798339843749</v>
      </c>
      <c r="F28" s="13">
        <v>0.32336257934570312</v>
      </c>
      <c r="G28" s="13">
        <v>0.55567539215087891</v>
      </c>
      <c r="H28" s="24" t="str">
        <f t="shared" si="0"/>
        <v>ROJO</v>
      </c>
      <c r="I28" s="24" t="str">
        <f t="shared" si="1"/>
        <v>ABAJO</v>
      </c>
      <c r="K28" s="31">
        <v>0.99823999404907227</v>
      </c>
      <c r="L28" s="31">
        <v>1.0013414621353149</v>
      </c>
      <c r="M28" s="31">
        <v>0.99081873893737793</v>
      </c>
    </row>
    <row r="29" spans="2:13">
      <c r="B29" s="23" t="s">
        <v>51</v>
      </c>
      <c r="C29" s="14">
        <v>2010</v>
      </c>
      <c r="D29" s="14">
        <v>4</v>
      </c>
      <c r="E29" s="9">
        <v>0.40034473419189454</v>
      </c>
      <c r="F29" s="13">
        <v>0.34465690612792971</v>
      </c>
      <c r="G29" s="13">
        <v>0.57089950561523439</v>
      </c>
      <c r="H29" s="24" t="str">
        <f t="shared" si="0"/>
        <v>ROJO</v>
      </c>
      <c r="I29" s="24" t="str">
        <f t="shared" si="1"/>
        <v>ARRIBA</v>
      </c>
      <c r="K29" s="31">
        <v>1.0405393838882446</v>
      </c>
      <c r="L29" s="31">
        <v>1.0549261569976807</v>
      </c>
      <c r="M29" s="31">
        <v>1.006112813949585</v>
      </c>
    </row>
    <row r="30" spans="2:13">
      <c r="B30" s="23" t="s">
        <v>52</v>
      </c>
      <c r="C30" s="14">
        <v>2011</v>
      </c>
      <c r="D30" s="14">
        <v>1</v>
      </c>
      <c r="E30" s="9">
        <v>0.38372516632080078</v>
      </c>
      <c r="F30" s="13">
        <v>0.32776874542236328</v>
      </c>
      <c r="G30" s="13">
        <v>0.55582862854003912</v>
      </c>
      <c r="H30" s="24" t="str">
        <f t="shared" si="0"/>
        <v>ROJO</v>
      </c>
      <c r="I30" s="24" t="str">
        <f t="shared" si="1"/>
        <v>ABAJO</v>
      </c>
      <c r="K30" s="31">
        <v>1.0203970670700073</v>
      </c>
      <c r="L30" s="31">
        <v>1.0277900695800781</v>
      </c>
      <c r="M30" s="31">
        <v>1.0027004480361938</v>
      </c>
    </row>
    <row r="31" spans="2:13">
      <c r="B31" s="23" t="s">
        <v>53</v>
      </c>
      <c r="C31" s="14">
        <v>2011</v>
      </c>
      <c r="D31" s="14">
        <v>2</v>
      </c>
      <c r="E31" s="9">
        <v>0.38218212127685547</v>
      </c>
      <c r="F31" s="13">
        <v>0.32598903656005862</v>
      </c>
      <c r="G31" s="13">
        <v>0.5548001480102539</v>
      </c>
      <c r="H31" s="24" t="str">
        <f t="shared" si="0"/>
        <v>ROJO</v>
      </c>
      <c r="I31" s="24" t="str">
        <f t="shared" si="1"/>
        <v>ABAJO</v>
      </c>
      <c r="K31" s="31">
        <v>1.0284320116043091</v>
      </c>
      <c r="L31" s="31">
        <v>1.0422477722167969</v>
      </c>
      <c r="M31" s="31">
        <v>0.99536615610122681</v>
      </c>
    </row>
    <row r="32" spans="2:13">
      <c r="B32" s="23" t="s">
        <v>54</v>
      </c>
      <c r="C32" s="14">
        <v>2011</v>
      </c>
      <c r="D32" s="14">
        <v>3</v>
      </c>
      <c r="E32" s="9">
        <v>0.38916378021240233</v>
      </c>
      <c r="F32" s="13">
        <v>0.33064552307128908</v>
      </c>
      <c r="G32" s="13">
        <v>0.56667121887207028</v>
      </c>
      <c r="H32" s="24" t="str">
        <f t="shared" si="0"/>
        <v>ROJO</v>
      </c>
      <c r="I32" s="24" t="str">
        <f t="shared" si="1"/>
        <v>ARRIBA</v>
      </c>
      <c r="K32" s="31">
        <v>1.0428453683853149</v>
      </c>
      <c r="L32" s="31">
        <v>1.0567947626113892</v>
      </c>
      <c r="M32" s="31">
        <v>1.0094602108001709</v>
      </c>
    </row>
    <row r="33" spans="2:13">
      <c r="B33" s="23" t="s">
        <v>55</v>
      </c>
      <c r="C33" s="14">
        <v>2011</v>
      </c>
      <c r="D33" s="14">
        <v>4</v>
      </c>
      <c r="E33" s="9">
        <v>0.39294422149658204</v>
      </c>
      <c r="F33" s="13">
        <v>0.33673763275146484</v>
      </c>
      <c r="G33" s="13">
        <v>0.56189411163330083</v>
      </c>
      <c r="H33" s="24" t="str">
        <f t="shared" si="0"/>
        <v>ROJO</v>
      </c>
      <c r="I33" s="24" t="str">
        <f t="shared" si="1"/>
        <v>ARRIBA</v>
      </c>
      <c r="K33" s="31">
        <v>1.0582736730575562</v>
      </c>
      <c r="L33" s="31">
        <v>1.0795979499816895</v>
      </c>
      <c r="M33" s="31">
        <v>1.0072472095489502</v>
      </c>
    </row>
    <row r="34" spans="2:13">
      <c r="B34" s="23" t="s">
        <v>56</v>
      </c>
      <c r="C34" s="14">
        <v>2012</v>
      </c>
      <c r="D34" s="14">
        <v>1</v>
      </c>
      <c r="E34" s="9">
        <v>0.3978081512451172</v>
      </c>
      <c r="F34" s="13">
        <v>0.34605300903320313</v>
      </c>
      <c r="G34" s="13">
        <v>0.55573799133300783</v>
      </c>
      <c r="H34" s="24" t="str">
        <f t="shared" si="0"/>
        <v>ROJO</v>
      </c>
      <c r="I34" s="24" t="str">
        <f t="shared" si="1"/>
        <v>ARRIBA</v>
      </c>
      <c r="K34" s="31">
        <v>1.051888108253479</v>
      </c>
      <c r="L34" s="31">
        <v>1.0794193744659424</v>
      </c>
      <c r="M34" s="31">
        <v>0.98601490259170532</v>
      </c>
    </row>
    <row r="35" spans="2:13">
      <c r="B35" s="23" t="s">
        <v>57</v>
      </c>
      <c r="C35" s="14">
        <v>2012</v>
      </c>
      <c r="D35" s="14">
        <v>2</v>
      </c>
      <c r="E35" s="9">
        <v>0.38906085968017579</v>
      </c>
      <c r="F35" s="13">
        <v>0.33736499786376956</v>
      </c>
      <c r="G35" s="13">
        <v>0.54743240356445311</v>
      </c>
      <c r="H35" s="24" t="str">
        <f t="shared" si="0"/>
        <v>ROJO</v>
      </c>
      <c r="I35" s="24" t="str">
        <f t="shared" si="1"/>
        <v>ABAJO</v>
      </c>
      <c r="K35" s="31">
        <v>1.0462402105331421</v>
      </c>
      <c r="L35" s="31">
        <v>1.0717406272888184</v>
      </c>
      <c r="M35" s="31">
        <v>0.98523294925689697</v>
      </c>
    </row>
    <row r="36" spans="2:13">
      <c r="B36" s="23" t="s">
        <v>58</v>
      </c>
      <c r="C36" s="14">
        <v>2012</v>
      </c>
      <c r="D36" s="14">
        <v>3</v>
      </c>
      <c r="E36" s="9">
        <v>0.40454879760742185</v>
      </c>
      <c r="F36" s="13">
        <v>0.34846214294433592</v>
      </c>
      <c r="G36" s="13">
        <v>0.57586177825927731</v>
      </c>
      <c r="H36" s="24" t="str">
        <f t="shared" si="0"/>
        <v>ROJO</v>
      </c>
      <c r="I36" s="24" t="str">
        <f t="shared" si="1"/>
        <v>ARRIBA</v>
      </c>
      <c r="K36" s="31">
        <v>1.0890165567398071</v>
      </c>
      <c r="L36" s="31">
        <v>1.11203932762146</v>
      </c>
      <c r="M36" s="31">
        <v>1.0339484214782715</v>
      </c>
    </row>
    <row r="37" spans="2:13">
      <c r="B37" s="23" t="s">
        <v>97</v>
      </c>
      <c r="C37" s="14">
        <v>2012</v>
      </c>
      <c r="D37" s="14">
        <v>4</v>
      </c>
      <c r="E37" s="9">
        <v>0.41057723999023438</v>
      </c>
      <c r="F37" s="13">
        <v>0.3576918411254883</v>
      </c>
      <c r="G37" s="13">
        <v>0.57077110290527344</v>
      </c>
      <c r="H37" s="24" t="str">
        <f t="shared" si="0"/>
        <v>ROJO</v>
      </c>
      <c r="I37" s="24" t="str">
        <f t="shared" si="1"/>
        <v>ARRIBA</v>
      </c>
      <c r="K37" s="31">
        <v>1.0972969532012939</v>
      </c>
      <c r="L37" s="31">
        <v>1.1286269426345825</v>
      </c>
      <c r="M37" s="31">
        <v>1.0223551988601685</v>
      </c>
    </row>
    <row r="38" spans="2:13">
      <c r="B38" s="23" t="s">
        <v>106</v>
      </c>
      <c r="C38" s="14">
        <v>2013</v>
      </c>
      <c r="D38" s="14">
        <v>1</v>
      </c>
      <c r="E38" s="9">
        <v>0.40399486541748048</v>
      </c>
      <c r="F38" s="13">
        <v>0.34968975067138675</v>
      </c>
      <c r="G38" s="13">
        <v>0.56838531494140621</v>
      </c>
      <c r="H38" s="24" t="str">
        <f t="shared" si="0"/>
        <v>ROJO</v>
      </c>
      <c r="I38" s="24" t="str">
        <f t="shared" si="1"/>
        <v>ABAJO</v>
      </c>
      <c r="K38" s="31">
        <v>1.0929358005523682</v>
      </c>
      <c r="L38" s="31">
        <v>1.1210895776748657</v>
      </c>
      <c r="M38" s="31">
        <v>1.0256029367446899</v>
      </c>
    </row>
    <row r="39" spans="2:13">
      <c r="B39" s="23" t="s">
        <v>107</v>
      </c>
      <c r="C39" s="14">
        <v>2013</v>
      </c>
      <c r="D39" s="14">
        <v>2</v>
      </c>
      <c r="E39" s="9">
        <v>0.40975959777832033</v>
      </c>
      <c r="F39" s="13">
        <v>0.35329902648925782</v>
      </c>
      <c r="G39" s="13">
        <v>0.58133457183837889</v>
      </c>
      <c r="H39" s="24" t="str">
        <f t="shared" si="0"/>
        <v>ROJO</v>
      </c>
      <c r="I39" s="24" t="str">
        <f t="shared" si="1"/>
        <v>ARRIBA</v>
      </c>
      <c r="K39" s="31">
        <v>1.1072452068328857</v>
      </c>
      <c r="L39" s="31">
        <v>1.1349226236343384</v>
      </c>
      <c r="M39" s="31">
        <v>1.041060209274292</v>
      </c>
    </row>
    <row r="40" spans="2:13">
      <c r="B40" s="23" t="s">
        <v>110</v>
      </c>
      <c r="C40" s="14">
        <v>2013</v>
      </c>
      <c r="D40" s="14">
        <v>3</v>
      </c>
      <c r="E40" s="9">
        <v>0.41584995269775393</v>
      </c>
      <c r="F40" s="13">
        <v>0.36187393188476563</v>
      </c>
      <c r="G40" s="13">
        <v>0.58019832611083988</v>
      </c>
      <c r="H40" s="24" t="str">
        <f t="shared" si="0"/>
        <v>ROJO</v>
      </c>
      <c r="I40" s="24" t="str">
        <f t="shared" si="1"/>
        <v>ARRIBA</v>
      </c>
      <c r="K40" s="31">
        <v>1.128082275390625</v>
      </c>
      <c r="L40" s="31">
        <v>1.1651177406311035</v>
      </c>
      <c r="M40" s="31">
        <v>1.0395087003707886</v>
      </c>
    </row>
    <row r="41" spans="2:13">
      <c r="B41" s="23" t="s">
        <v>111</v>
      </c>
      <c r="C41" s="14">
        <v>2013</v>
      </c>
      <c r="D41" s="14">
        <v>4</v>
      </c>
      <c r="E41" s="9">
        <v>0.41142940521240234</v>
      </c>
      <c r="F41" s="13">
        <v>0.36026405334472655</v>
      </c>
      <c r="G41" s="13">
        <v>0.56533298492431638</v>
      </c>
      <c r="H41" s="24" t="str">
        <f t="shared" si="0"/>
        <v>ROJO</v>
      </c>
      <c r="I41" s="24" t="str">
        <f t="shared" si="1"/>
        <v>ABAJO</v>
      </c>
      <c r="K41" s="31">
        <v>1.126956582069397</v>
      </c>
      <c r="L41" s="31">
        <v>1.1714602708816528</v>
      </c>
      <c r="M41" s="31">
        <v>1.0205147266387939</v>
      </c>
    </row>
    <row r="42" spans="2:13">
      <c r="B42" s="23" t="s">
        <v>210</v>
      </c>
      <c r="C42" s="14">
        <v>2014</v>
      </c>
      <c r="D42" s="14">
        <v>1</v>
      </c>
      <c r="E42" s="9">
        <v>0.42031352996826171</v>
      </c>
      <c r="F42" s="13">
        <v>0.36771289825439452</v>
      </c>
      <c r="G42" s="13">
        <v>0.58042781829833989</v>
      </c>
      <c r="H42" s="24" t="str">
        <f t="shared" si="0"/>
        <v>ROJO</v>
      </c>
      <c r="I42" s="24" t="str">
        <f t="shared" si="1"/>
        <v>ARRIBA</v>
      </c>
      <c r="K42" s="31">
        <v>1.1307109594345093</v>
      </c>
      <c r="L42" s="31">
        <v>1.1678825616836548</v>
      </c>
      <c r="M42" s="31">
        <v>1.0418288707733154</v>
      </c>
    </row>
    <row r="43" spans="2:13">
      <c r="B43" s="23" t="s">
        <v>128</v>
      </c>
      <c r="C43" s="14">
        <v>2014</v>
      </c>
      <c r="D43" s="14">
        <v>2</v>
      </c>
      <c r="E43" s="9">
        <v>0.4164604187011719</v>
      </c>
      <c r="F43" s="13">
        <v>0.37233249664306639</v>
      </c>
      <c r="G43" s="13">
        <v>0.54962184906005862</v>
      </c>
      <c r="H43" s="24" t="str">
        <f t="shared" si="0"/>
        <v>ROJO</v>
      </c>
      <c r="I43" s="24" t="str">
        <f t="shared" si="1"/>
        <v>ABAJO</v>
      </c>
      <c r="K43" s="31">
        <v>1.1362874507904053</v>
      </c>
      <c r="L43" s="31">
        <v>1.1935338973999023</v>
      </c>
      <c r="M43" s="31">
        <v>0.99935686588287354</v>
      </c>
    </row>
    <row r="44" spans="2:13">
      <c r="B44" s="23" t="s">
        <v>212</v>
      </c>
      <c r="C44" s="14">
        <v>2014</v>
      </c>
      <c r="D44" s="14">
        <v>3</v>
      </c>
      <c r="E44" s="9">
        <v>0.42747623443603516</v>
      </c>
      <c r="F44" s="13">
        <v>0.37559402465820313</v>
      </c>
      <c r="G44" s="13">
        <v>0.58271057128906245</v>
      </c>
      <c r="H44" s="24" t="str">
        <f>IF(E44&lt;27.4%,"VERDE",IF(E44&lt;34.3%,"AMARILLO","ROJO"))</f>
        <v>ROJO</v>
      </c>
      <c r="I44" s="24" t="str">
        <f t="shared" si="1"/>
        <v>ARRIBA</v>
      </c>
      <c r="K44" s="31">
        <v>1.1634114980697632</v>
      </c>
      <c r="L44" s="31">
        <v>1.209017276763916</v>
      </c>
      <c r="M44" s="31">
        <v>1.0543593168258667</v>
      </c>
    </row>
    <row r="45" spans="2:13">
      <c r="B45" s="23" t="s">
        <v>213</v>
      </c>
      <c r="C45" s="14">
        <v>2014</v>
      </c>
      <c r="D45" s="14">
        <v>4</v>
      </c>
      <c r="E45" s="9">
        <v>0.42876365661621096</v>
      </c>
      <c r="F45" s="13">
        <v>0.37816642761230468</v>
      </c>
      <c r="G45" s="13">
        <v>0.58084697723388667</v>
      </c>
      <c r="H45" s="24" t="str">
        <f>IF(E45&lt;27.4%,"VERDE",IF(E45&lt;34.3%,"AMARILLO","ROJO"))</f>
        <v>ROJO</v>
      </c>
      <c r="I45" s="24" t="str">
        <f t="shared" si="1"/>
        <v>ARRIBA</v>
      </c>
      <c r="K45" s="31">
        <v>1.1684855222702026</v>
      </c>
      <c r="L45" s="31">
        <v>1.2173459529876709</v>
      </c>
      <c r="M45" s="31">
        <v>1.0516502857208252</v>
      </c>
    </row>
    <row r="46" spans="2:13">
      <c r="B46" s="23" t="s">
        <v>238</v>
      </c>
      <c r="C46" s="14">
        <v>2015</v>
      </c>
      <c r="D46" s="14">
        <v>1</v>
      </c>
      <c r="E46" s="9">
        <v>0.41376266479492102</v>
      </c>
      <c r="F46" s="13">
        <v>0.36363353729248049</v>
      </c>
      <c r="G46" s="13">
        <v>0.56441947937011705</v>
      </c>
      <c r="H46" s="24" t="str">
        <f>IF(E46&lt;27.4%,"VERDE",IF(E46&lt;34.3%,"AMARILLO","ROJO"))</f>
        <v>ROJO</v>
      </c>
      <c r="I46" s="24" t="str">
        <f t="shared" si="1"/>
        <v>ABAJO</v>
      </c>
      <c r="K46" s="31">
        <v>1.1684855222702026</v>
      </c>
      <c r="L46" s="31">
        <v>1.2173459529876709</v>
      </c>
      <c r="M46" s="31">
        <v>1.0516502857208252</v>
      </c>
    </row>
  </sheetData>
  <mergeCells count="5">
    <mergeCell ref="A1:C1"/>
    <mergeCell ref="E3:I3"/>
    <mergeCell ref="K3:M3"/>
    <mergeCell ref="E4:I4"/>
    <mergeCell ref="K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Generación de empleos</vt:lpstr>
      <vt:lpstr>9. Contenido Nacional</vt:lpstr>
      <vt:lpstr>Bienestar_ITLP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vaio-12</dc:creator>
  <cp:lastModifiedBy>Ana Bertha Gutiérrez</cp:lastModifiedBy>
  <dcterms:created xsi:type="dcterms:W3CDTF">2013-03-08T16:32:02Z</dcterms:created>
  <dcterms:modified xsi:type="dcterms:W3CDTF">2021-04-12T17:15:34Z</dcterms:modified>
</cp:coreProperties>
</file>